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'REGATA'!$C$7:$P$27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<sst xmlns="http://schemas.openxmlformats.org/spreadsheetml/2006/main" count="54" uniqueCount="49">
  <si>
    <t>AÑO</t>
  </si>
  <si>
    <t>PARTICIPANTES</t>
  </si>
  <si>
    <t>Psto.</t>
  </si>
  <si>
    <t>R1</t>
  </si>
  <si>
    <t>R2</t>
  </si>
  <si>
    <t>R3</t>
  </si>
  <si>
    <t>Total</t>
  </si>
  <si>
    <t>Dctes.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</si>
  <si>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</si>
  <si>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</si>
  <si>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</si>
  <si>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</si>
  <si>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</si>
  <si>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</si>
  <si>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</si>
  <si>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</si>
  <si>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</si>
  <si>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</si>
  <si>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>1º</t>
  </si>
  <si>
    <t>2º</t>
  </si>
  <si>
    <t>3º</t>
  </si>
  <si>
    <t>4º</t>
  </si>
  <si>
    <t>5º</t>
  </si>
  <si>
    <t xml:space="preserve"> </t>
  </si>
  <si>
    <t>R4</t>
  </si>
  <si>
    <t>6º</t>
  </si>
  <si>
    <t>7º</t>
  </si>
  <si>
    <t>8º</t>
  </si>
  <si>
    <t>Oficial de Regatas :</t>
  </si>
  <si>
    <t>Regatas:  6</t>
  </si>
  <si>
    <t>NAMOYOC (Team Freightliner)</t>
  </si>
  <si>
    <t>ESCANDALO</t>
  </si>
  <si>
    <t>Lugar: La Punta</t>
  </si>
  <si>
    <t>ATOCC (Team Piamonte)</t>
  </si>
  <si>
    <t>PARACA (Team Peroni)</t>
  </si>
  <si>
    <t>ESNA ZERO</t>
  </si>
  <si>
    <t>R5</t>
  </si>
  <si>
    <t>R6</t>
  </si>
  <si>
    <t>Nº VELA</t>
  </si>
  <si>
    <t xml:space="preserve">Viento (Nudos) :  </t>
  </si>
  <si>
    <t>WAYRA</t>
  </si>
  <si>
    <t>TIAMAT</t>
  </si>
  <si>
    <t>29 Y 30 Noviembre 2008</t>
  </si>
  <si>
    <t>29/11</t>
  </si>
  <si>
    <t>30/11</t>
  </si>
  <si>
    <t>VELEROS INSCRITOS 17</t>
  </si>
  <si>
    <t xml:space="preserve">             CAMPEONATO Nº 12  COPA YACHT CLUB DE ANCÓN</t>
  </si>
  <si>
    <t>Oablo MERE</t>
  </si>
  <si>
    <t>LASZLO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</si>
</sst>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49" fontId="0" fillId="3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8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3" borderId="24" xfId="0" applyNumberFormat="1" applyFont="1" applyFill="1" applyBorder="1" applyAlignment="1" applyProtection="1">
      <alignment horizontal="center"/>
      <protection locked="0"/>
    </xf>
    <xf numFmtId="0" fontId="1" fillId="3" borderId="2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3" fillId="10" borderId="1" xfId="0" applyFont="1" applyFill="1" applyBorder="1" applyAlignment="1" applyProtection="1">
      <alignment horizontal="center"/>
      <protection locked="0"/>
    </xf>
    <xf numFmtId="0" fontId="12" fillId="10" borderId="1" xfId="0" applyFont="1" applyFill="1" applyBorder="1" applyAlignment="1">
      <alignment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</xdr:row>
      <xdr:rowOff>0</xdr:rowOff>
    </xdr:from>
    <xdr:to>
      <xdr:col>12</xdr:col>
      <xdr:colOff>0</xdr:colOff>
      <xdr:row>8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581650" y="1400175"/>
          <a:ext cx="1171575" cy="3905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16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53225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362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362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362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362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16</xdr:col>
      <xdr:colOff>0</xdr:colOff>
      <xdr:row>13</xdr:row>
      <xdr:rowOff>38100</xdr:rowOff>
    </xdr:from>
    <xdr:to>
      <xdr:col>16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362950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showGridLines="0" tabSelected="1" zoomScale="75" zoomScaleNormal="75" workbookViewId="0" topLeftCell="A4">
      <selection activeCell="G37" sqref="G37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33.7109375" style="1" customWidth="1"/>
    <col min="6" max="6" width="9.421875" style="1" customWidth="1"/>
    <col min="7" max="7" width="5.7109375" style="1" customWidth="1"/>
    <col min="8" max="8" width="7.00390625" style="1" customWidth="1"/>
    <col min="9" max="12" width="5.7109375" style="1" customWidth="1"/>
    <col min="13" max="13" width="3.8515625" style="0" customWidth="1"/>
    <col min="14" max="14" width="6.57421875" style="0" customWidth="1"/>
    <col min="15" max="15" width="5.8515625" style="0" customWidth="1"/>
    <col min="16" max="16" width="7.8515625" style="0" customWidth="1"/>
    <col min="17" max="17" width="1.57421875" style="0" customWidth="1"/>
    <col min="19" max="25" width="5.57421875" style="0" hidden="1" customWidth="1"/>
  </cols>
  <sheetData>
    <row r="1" ht="27.75" customHeight="1" thickBot="1"/>
    <row r="2" spans="2:17" ht="6.75" customHeight="1">
      <c r="B2" s="56"/>
      <c r="C2" s="57"/>
      <c r="D2" s="57"/>
      <c r="E2" s="58"/>
      <c r="F2" s="58"/>
      <c r="G2" s="58"/>
      <c r="H2" s="58"/>
      <c r="I2" s="58"/>
      <c r="J2" s="58"/>
      <c r="K2" s="58"/>
      <c r="L2" s="58"/>
      <c r="M2" s="57"/>
      <c r="N2" s="57"/>
      <c r="O2" s="57"/>
      <c r="P2" s="57"/>
      <c r="Q2" s="59"/>
    </row>
    <row r="3" spans="2:17" ht="12.75" hidden="1">
      <c r="B3" s="60"/>
      <c r="C3" s="33"/>
      <c r="D3" s="33"/>
      <c r="E3" s="61"/>
      <c r="F3" s="61"/>
      <c r="G3" s="61"/>
      <c r="H3" s="61"/>
      <c r="I3" s="61"/>
      <c r="J3" s="61"/>
      <c r="K3" s="61"/>
      <c r="L3" s="61"/>
      <c r="M3" s="33"/>
      <c r="N3" s="33"/>
      <c r="O3" s="33"/>
      <c r="P3" s="33"/>
      <c r="Q3" s="62"/>
    </row>
    <row r="4" spans="2:17" ht="12.75">
      <c r="B4" s="60"/>
      <c r="C4" s="33"/>
      <c r="D4" s="33"/>
      <c r="E4" s="61"/>
      <c r="F4" s="61"/>
      <c r="G4" s="61"/>
      <c r="H4" s="61"/>
      <c r="I4" s="61"/>
      <c r="J4" s="61"/>
      <c r="K4" s="61"/>
      <c r="L4" s="61"/>
      <c r="M4" s="33"/>
      <c r="N4" s="33"/>
      <c r="O4" s="33"/>
      <c r="P4" s="33"/>
      <c r="Q4" s="62"/>
    </row>
    <row r="5" spans="2:17" ht="23.25">
      <c r="B5" s="60"/>
      <c r="C5" s="33"/>
      <c r="D5" s="33"/>
      <c r="E5" s="44" t="s">
        <v>46</v>
      </c>
      <c r="F5" s="44"/>
      <c r="G5" s="44"/>
      <c r="H5" s="44"/>
      <c r="I5" s="44"/>
      <c r="J5" s="63"/>
      <c r="K5" s="44"/>
      <c r="L5" s="44"/>
      <c r="M5" s="44"/>
      <c r="N5" s="44"/>
      <c r="O5" s="44"/>
      <c r="P5" s="33"/>
      <c r="Q5" s="62"/>
    </row>
    <row r="6" spans="2:17" ht="26.25">
      <c r="B6" s="60"/>
      <c r="C6" s="33"/>
      <c r="D6" s="33"/>
      <c r="E6" s="64" t="s">
        <v>23</v>
      </c>
      <c r="F6" s="79"/>
      <c r="G6" s="65"/>
      <c r="H6" s="65"/>
      <c r="I6" s="65"/>
      <c r="J6" s="65"/>
      <c r="K6" s="65"/>
      <c r="L6" s="65"/>
      <c r="M6" s="33"/>
      <c r="N6" s="33"/>
      <c r="O6" s="33"/>
      <c r="P6" s="33"/>
      <c r="Q6" s="62"/>
    </row>
    <row r="7" spans="2:17" ht="13.5" thickBot="1">
      <c r="B7" s="60"/>
      <c r="C7" s="33"/>
      <c r="D7" s="33"/>
      <c r="E7" s="27"/>
      <c r="F7" s="28"/>
      <c r="G7" s="28"/>
      <c r="H7" s="28"/>
      <c r="I7" s="28"/>
      <c r="J7" s="28"/>
      <c r="K7" s="28"/>
      <c r="L7" s="28"/>
      <c r="M7" s="5"/>
      <c r="N7" s="33"/>
      <c r="O7" s="33"/>
      <c r="P7" s="33"/>
      <c r="Q7" s="62"/>
    </row>
    <row r="8" spans="2:17" ht="15">
      <c r="B8" s="60"/>
      <c r="C8" s="33"/>
      <c r="D8" s="30" t="s">
        <v>0</v>
      </c>
      <c r="E8" s="32" t="s">
        <v>1</v>
      </c>
      <c r="F8" s="52" t="s">
        <v>28</v>
      </c>
      <c r="G8" s="76"/>
      <c r="H8" s="74"/>
      <c r="I8" s="43"/>
      <c r="J8" s="43"/>
      <c r="K8" s="43"/>
      <c r="L8" s="43"/>
      <c r="M8" s="33"/>
      <c r="N8" s="33"/>
      <c r="O8" s="33"/>
      <c r="P8" s="33"/>
      <c r="Q8" s="62"/>
    </row>
    <row r="9" spans="2:17" ht="18" customHeight="1" thickBot="1">
      <c r="B9" s="60"/>
      <c r="C9" s="33"/>
      <c r="D9" s="31">
        <v>2008</v>
      </c>
      <c r="E9" s="2" t="s">
        <v>15</v>
      </c>
      <c r="F9" s="53" t="s">
        <v>47</v>
      </c>
      <c r="G9" s="54"/>
      <c r="H9" s="75"/>
      <c r="I9" s="43"/>
      <c r="J9" s="43"/>
      <c r="K9" s="43"/>
      <c r="L9" s="43"/>
      <c r="M9" s="33"/>
      <c r="N9" s="33"/>
      <c r="O9" s="33"/>
      <c r="P9" s="33"/>
      <c r="Q9" s="62"/>
    </row>
    <row r="10" spans="2:17" s="3" customFormat="1" ht="12.75" customHeight="1" thickBot="1">
      <c r="B10" s="66"/>
      <c r="C10" s="5"/>
      <c r="D10" s="5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67"/>
    </row>
    <row r="11" spans="2:17" ht="16.5" customHeight="1">
      <c r="B11" s="60"/>
      <c r="C11" s="33"/>
      <c r="D11" s="33"/>
      <c r="E11" s="14" t="s">
        <v>32</v>
      </c>
      <c r="F11" s="6"/>
      <c r="G11" s="47"/>
      <c r="H11" s="48"/>
      <c r="I11" s="48"/>
      <c r="J11" s="48"/>
      <c r="K11" s="48"/>
      <c r="L11" s="48"/>
      <c r="M11" s="33"/>
      <c r="N11" s="33"/>
      <c r="O11" s="33"/>
      <c r="P11" s="33"/>
      <c r="Q11" s="62"/>
    </row>
    <row r="12" spans="2:17" ht="12.75">
      <c r="B12" s="60"/>
      <c r="C12" s="5"/>
      <c r="D12" s="55"/>
      <c r="E12" s="7" t="s">
        <v>29</v>
      </c>
      <c r="F12" s="61"/>
      <c r="G12" s="49" t="s">
        <v>3</v>
      </c>
      <c r="H12" s="46" t="s">
        <v>4</v>
      </c>
      <c r="I12" s="8" t="s">
        <v>5</v>
      </c>
      <c r="J12" s="8" t="s">
        <v>24</v>
      </c>
      <c r="K12" s="8" t="s">
        <v>36</v>
      </c>
      <c r="L12" s="8" t="s">
        <v>37</v>
      </c>
      <c r="M12" s="6"/>
      <c r="N12" s="9" t="s">
        <v>6</v>
      </c>
      <c r="O12" s="73" t="s">
        <v>7</v>
      </c>
      <c r="P12" s="9" t="s">
        <v>6</v>
      </c>
      <c r="Q12" s="62"/>
    </row>
    <row r="13" spans="2:17" ht="13.5" customHeight="1">
      <c r="B13" s="60"/>
      <c r="C13" s="5"/>
      <c r="D13" s="5"/>
      <c r="E13" s="7" t="s">
        <v>42</v>
      </c>
      <c r="F13" s="61"/>
      <c r="G13" s="50" t="s">
        <v>43</v>
      </c>
      <c r="H13" s="50" t="s">
        <v>43</v>
      </c>
      <c r="I13" s="50" t="s">
        <v>43</v>
      </c>
      <c r="J13" s="50" t="s">
        <v>44</v>
      </c>
      <c r="K13" s="50" t="s">
        <v>44</v>
      </c>
      <c r="L13" s="50"/>
      <c r="M13" s="10"/>
      <c r="N13" s="11" t="s">
        <v>8</v>
      </c>
      <c r="O13" s="12"/>
      <c r="P13" s="11" t="s">
        <v>9</v>
      </c>
      <c r="Q13" s="62"/>
    </row>
    <row r="14" spans="2:17" ht="13.5" thickBot="1">
      <c r="B14" s="60"/>
      <c r="C14" s="5"/>
      <c r="D14" s="5"/>
      <c r="E14" s="7" t="s">
        <v>39</v>
      </c>
      <c r="F14" s="46"/>
      <c r="G14" s="77">
        <v>13</v>
      </c>
      <c r="H14" s="78">
        <v>12</v>
      </c>
      <c r="I14" s="78">
        <v>11</v>
      </c>
      <c r="J14" s="78">
        <v>8</v>
      </c>
      <c r="K14" s="78">
        <v>5</v>
      </c>
      <c r="L14" s="78"/>
      <c r="M14" s="13"/>
      <c r="N14" s="6"/>
      <c r="O14" s="6"/>
      <c r="P14" s="6"/>
      <c r="Q14" s="62"/>
    </row>
    <row r="15" spans="2:24" ht="14.25" customHeight="1">
      <c r="B15" s="60"/>
      <c r="C15" s="5"/>
      <c r="D15" s="5"/>
      <c r="E15" s="14" t="s">
        <v>45</v>
      </c>
      <c r="F15" s="8" t="s">
        <v>38</v>
      </c>
      <c r="G15" s="27"/>
      <c r="H15" s="27"/>
      <c r="I15" s="27"/>
      <c r="J15" s="27"/>
      <c r="K15" s="27"/>
      <c r="L15" s="27"/>
      <c r="M15" s="5"/>
      <c r="N15" s="5"/>
      <c r="O15" s="5"/>
      <c r="P15" s="5"/>
      <c r="Q15" s="62"/>
      <c r="S15" s="15" t="s">
        <v>17</v>
      </c>
      <c r="T15" s="16"/>
      <c r="U15" s="16"/>
      <c r="V15" s="16"/>
      <c r="W15" s="16"/>
      <c r="X15" s="17"/>
    </row>
    <row r="16" spans="2:17" ht="6" customHeight="1" thickBot="1">
      <c r="B16" s="60"/>
      <c r="C16" s="5"/>
      <c r="D16" s="5"/>
      <c r="E16" s="5"/>
      <c r="F16" s="27"/>
      <c r="G16" s="27"/>
      <c r="H16" s="27"/>
      <c r="I16" s="27"/>
      <c r="J16" s="27"/>
      <c r="K16" s="27"/>
      <c r="L16" s="27"/>
      <c r="M16" s="5"/>
      <c r="N16" s="5"/>
      <c r="O16" s="5"/>
      <c r="P16" s="5"/>
      <c r="Q16" s="62"/>
    </row>
    <row r="17" spans="2:24" ht="13.5" thickBot="1">
      <c r="B17" s="60"/>
      <c r="C17" s="25"/>
      <c r="D17" s="45" t="s">
        <v>2</v>
      </c>
      <c r="E17" s="18"/>
      <c r="F17" s="19"/>
      <c r="G17" s="20"/>
      <c r="H17" s="20"/>
      <c r="I17" s="20"/>
      <c r="J17" s="20"/>
      <c r="K17" s="20"/>
      <c r="L17" s="20"/>
      <c r="M17" s="21"/>
      <c r="N17" s="21"/>
      <c r="O17" s="21"/>
      <c r="P17" s="22"/>
      <c r="Q17" s="62"/>
      <c r="S17" s="23" t="s">
        <v>10</v>
      </c>
      <c r="T17" s="23" t="s">
        <v>12</v>
      </c>
      <c r="U17" s="23" t="s">
        <v>11</v>
      </c>
      <c r="V17" s="23" t="s">
        <v>16</v>
      </c>
      <c r="W17" s="23" t="s">
        <v>13</v>
      </c>
      <c r="X17" s="23" t="s">
        <v>14</v>
      </c>
    </row>
    <row r="18" spans="2:24" s="3" customFormat="1" ht="6" customHeight="1">
      <c r="B18" s="66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5"/>
      <c r="N18" s="25"/>
      <c r="O18" s="25"/>
      <c r="P18" s="25"/>
      <c r="Q18" s="67"/>
      <c r="S18"/>
      <c r="T18"/>
      <c r="U18"/>
      <c r="V18"/>
      <c r="W18"/>
      <c r="X18"/>
    </row>
    <row r="19" spans="2:17" ht="15.75">
      <c r="B19" s="60"/>
      <c r="C19" s="25"/>
      <c r="D19" s="34" t="s">
        <v>18</v>
      </c>
      <c r="E19" s="51" t="s">
        <v>40</v>
      </c>
      <c r="F19" s="39">
        <v>5442</v>
      </c>
      <c r="G19" s="40">
        <v>1</v>
      </c>
      <c r="H19" s="83">
        <v>5</v>
      </c>
      <c r="I19" s="36">
        <v>1</v>
      </c>
      <c r="J19" s="36">
        <v>1</v>
      </c>
      <c r="K19" s="41">
        <v>5</v>
      </c>
      <c r="L19" s="41"/>
      <c r="M19" s="42"/>
      <c r="N19" s="38">
        <f>SUM(G19:L19)</f>
        <v>13</v>
      </c>
      <c r="O19" s="84">
        <v>5</v>
      </c>
      <c r="P19" s="85">
        <f>SUM(N19-O19)</f>
        <v>8</v>
      </c>
      <c r="Q19" s="62"/>
    </row>
    <row r="20" spans="2:17" ht="15.75">
      <c r="B20" s="60"/>
      <c r="C20" s="25"/>
      <c r="D20" s="34" t="s">
        <v>19</v>
      </c>
      <c r="E20" s="51" t="s">
        <v>41</v>
      </c>
      <c r="F20" s="39">
        <v>915</v>
      </c>
      <c r="G20" s="83">
        <v>7</v>
      </c>
      <c r="H20" s="36">
        <v>3</v>
      </c>
      <c r="I20" s="36">
        <v>2</v>
      </c>
      <c r="J20" s="36">
        <v>5</v>
      </c>
      <c r="K20" s="41">
        <v>2</v>
      </c>
      <c r="L20" s="41"/>
      <c r="M20" s="42"/>
      <c r="N20" s="38">
        <f>SUM(G20:L20)</f>
        <v>19</v>
      </c>
      <c r="O20" s="84">
        <v>7</v>
      </c>
      <c r="P20" s="85">
        <f>SUM(N20-O20)</f>
        <v>12</v>
      </c>
      <c r="Q20" s="62"/>
    </row>
    <row r="21" spans="2:17" ht="15.75">
      <c r="B21" s="60"/>
      <c r="C21" s="25"/>
      <c r="D21" s="34" t="s">
        <v>20</v>
      </c>
      <c r="E21" s="51" t="s">
        <v>34</v>
      </c>
      <c r="F21" s="39">
        <v>4007</v>
      </c>
      <c r="G21" s="83">
        <v>8</v>
      </c>
      <c r="H21" s="36">
        <v>1</v>
      </c>
      <c r="I21" s="36">
        <v>8</v>
      </c>
      <c r="J21" s="36">
        <v>3</v>
      </c>
      <c r="K21" s="41">
        <v>1</v>
      </c>
      <c r="L21" s="41"/>
      <c r="M21" s="42"/>
      <c r="N21" s="38">
        <f>SUM(G21:L21)</f>
        <v>21</v>
      </c>
      <c r="O21" s="84">
        <v>8</v>
      </c>
      <c r="P21" s="85">
        <f>SUM(N21-O21)</f>
        <v>13</v>
      </c>
      <c r="Q21" s="62"/>
    </row>
    <row r="22" spans="2:17" ht="15.75">
      <c r="B22" s="60"/>
      <c r="C22" s="25"/>
      <c r="D22" s="34" t="s">
        <v>21</v>
      </c>
      <c r="E22" s="51" t="s">
        <v>31</v>
      </c>
      <c r="F22" s="35">
        <v>4916</v>
      </c>
      <c r="G22" s="36">
        <v>2</v>
      </c>
      <c r="H22" s="40">
        <v>6</v>
      </c>
      <c r="I22" s="36">
        <v>4</v>
      </c>
      <c r="J22" s="83">
        <v>11</v>
      </c>
      <c r="K22" s="40">
        <v>3</v>
      </c>
      <c r="L22" s="40"/>
      <c r="M22" s="37"/>
      <c r="N22" s="38">
        <f>SUM(G22:L22)</f>
        <v>26</v>
      </c>
      <c r="O22" s="84">
        <v>11</v>
      </c>
      <c r="P22" s="85">
        <f>SUM(N22-O22)</f>
        <v>15</v>
      </c>
      <c r="Q22" s="62"/>
    </row>
    <row r="23" spans="2:17" ht="15.75">
      <c r="B23" s="60"/>
      <c r="C23" s="25"/>
      <c r="D23" s="34" t="s">
        <v>22</v>
      </c>
      <c r="E23" s="51" t="s">
        <v>30</v>
      </c>
      <c r="F23" s="39">
        <v>4913</v>
      </c>
      <c r="G23" s="40">
        <v>3</v>
      </c>
      <c r="H23" s="36">
        <v>2</v>
      </c>
      <c r="I23" s="36">
        <v>3</v>
      </c>
      <c r="J23" s="83">
        <v>9</v>
      </c>
      <c r="K23" s="41">
        <v>8</v>
      </c>
      <c r="L23" s="41"/>
      <c r="M23" s="42"/>
      <c r="N23" s="38">
        <f>SUM(G23:L23)</f>
        <v>25</v>
      </c>
      <c r="O23" s="84">
        <v>9</v>
      </c>
      <c r="P23" s="85">
        <f>SUM(N23-O23)</f>
        <v>16</v>
      </c>
      <c r="Q23" s="62"/>
    </row>
    <row r="24" spans="2:24" ht="15.75">
      <c r="B24" s="60"/>
      <c r="C24" s="25"/>
      <c r="D24" s="34" t="s">
        <v>25</v>
      </c>
      <c r="E24" s="51" t="s">
        <v>33</v>
      </c>
      <c r="F24" s="39">
        <v>4612</v>
      </c>
      <c r="G24" s="40">
        <v>12</v>
      </c>
      <c r="H24" s="36">
        <v>8</v>
      </c>
      <c r="I24" s="83">
        <v>13</v>
      </c>
      <c r="J24" s="36">
        <v>12</v>
      </c>
      <c r="K24" s="36">
        <v>6</v>
      </c>
      <c r="L24" s="36"/>
      <c r="M24" s="42"/>
      <c r="N24" s="38">
        <f>SUM(G24:L24)</f>
        <v>51</v>
      </c>
      <c r="O24" s="84">
        <v>13</v>
      </c>
      <c r="P24" s="85">
        <f>SUM(N24-O24)</f>
        <v>38</v>
      </c>
      <c r="Q24" s="62"/>
      <c r="S24" s="26" t="e">
        <f>(COUNTIF(#REF!,"DNS")+(COUNTIF(#REF!,"DNS"))*#REF!)</f>
        <v>#REF!</v>
      </c>
      <c r="T24" s="26" t="e">
        <f>(COUNTIF(#REF!,"DNF")+(COUNTIF(#REF!,"DNF"))*#REF!)</f>
        <v>#REF!</v>
      </c>
      <c r="U24" s="26" t="e">
        <f>(COUNTIF(#REF!,"DSQ")+(COUNTIF(#REF!,"DSQ"))*#REF!)</f>
        <v>#REF!</v>
      </c>
      <c r="V24" s="26" t="e">
        <f>(COUNTIF(#REF!,"OCS")+(COUNTIF(#REF!,"OCS"))*#REF!)</f>
        <v>#REF!</v>
      </c>
      <c r="W24" s="26" t="e">
        <f>(COUNTIF(#REF!,"DNC")+(COUNTIF(#REF!,"DNC"))*#REF!)</f>
        <v>#REF!</v>
      </c>
      <c r="X24" s="29" t="e">
        <f>IF(MAX(S24:W24)&gt;0,(#REF!)+1,0)</f>
        <v>#REF!</v>
      </c>
    </row>
    <row r="25" spans="2:24" ht="15.75">
      <c r="B25" s="60"/>
      <c r="C25" s="25"/>
      <c r="D25" s="34" t="s">
        <v>26</v>
      </c>
      <c r="E25" s="51" t="s">
        <v>35</v>
      </c>
      <c r="F25" s="39">
        <v>4619</v>
      </c>
      <c r="G25" s="83">
        <v>13</v>
      </c>
      <c r="H25" s="36">
        <v>10</v>
      </c>
      <c r="I25" s="36">
        <v>12</v>
      </c>
      <c r="J25" s="36">
        <v>7</v>
      </c>
      <c r="K25" s="41">
        <v>9</v>
      </c>
      <c r="L25" s="41"/>
      <c r="M25" s="42"/>
      <c r="N25" s="38">
        <f>SUM(G25:L25)</f>
        <v>51</v>
      </c>
      <c r="O25" s="84">
        <v>13</v>
      </c>
      <c r="P25" s="85">
        <f>SUM(N25-O25)</f>
        <v>38</v>
      </c>
      <c r="Q25" s="62"/>
      <c r="S25" s="26"/>
      <c r="T25" s="26"/>
      <c r="U25" s="26"/>
      <c r="V25" s="26"/>
      <c r="W25" s="26"/>
      <c r="X25" s="29"/>
    </row>
    <row r="26" spans="2:24" ht="15.75">
      <c r="B26" s="60"/>
      <c r="C26" s="25"/>
      <c r="D26" s="34" t="s">
        <v>27</v>
      </c>
      <c r="E26" s="51" t="s">
        <v>48</v>
      </c>
      <c r="F26" s="39">
        <v>3508</v>
      </c>
      <c r="G26" s="40">
        <v>14</v>
      </c>
      <c r="H26" s="83" t="s">
        <v>12</v>
      </c>
      <c r="I26" s="36">
        <v>14</v>
      </c>
      <c r="J26" s="36">
        <v>8</v>
      </c>
      <c r="K26" s="41">
        <v>10</v>
      </c>
      <c r="L26" s="41"/>
      <c r="M26" s="42"/>
      <c r="N26" s="38">
        <v>64</v>
      </c>
      <c r="O26" s="84">
        <v>18</v>
      </c>
      <c r="P26" s="85">
        <f>SUM(N26-O26)</f>
        <v>46</v>
      </c>
      <c r="Q26" s="62"/>
      <c r="S26" s="26"/>
      <c r="T26" s="26"/>
      <c r="U26" s="26"/>
      <c r="V26" s="26"/>
      <c r="W26" s="26"/>
      <c r="X26" s="29"/>
    </row>
    <row r="27" spans="2:24" ht="15.75">
      <c r="B27" s="60"/>
      <c r="C27" s="25"/>
      <c r="D27" s="34"/>
      <c r="E27" s="51"/>
      <c r="F27" s="39"/>
      <c r="G27" s="40"/>
      <c r="H27" s="36"/>
      <c r="I27" s="36"/>
      <c r="J27" s="36"/>
      <c r="K27" s="41"/>
      <c r="L27" s="41"/>
      <c r="M27" s="42"/>
      <c r="N27" s="38"/>
      <c r="O27" s="38"/>
      <c r="P27" s="38"/>
      <c r="Q27" s="62"/>
      <c r="S27" s="26"/>
      <c r="T27" s="26"/>
      <c r="U27" s="26"/>
      <c r="V27" s="26"/>
      <c r="W27" s="26"/>
      <c r="X27" s="29"/>
    </row>
    <row r="28" spans="2:17" ht="5.25" customHeight="1" thickBot="1">
      <c r="B28" s="68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69"/>
      <c r="N28" s="69"/>
      <c r="O28" s="69"/>
      <c r="P28" s="69"/>
      <c r="Q28" s="72"/>
    </row>
    <row r="29" ht="12.75">
      <c r="D29" s="82"/>
    </row>
    <row r="30" spans="5:7" ht="12.75">
      <c r="E30" s="80"/>
      <c r="F30" s="80"/>
      <c r="G30" s="80"/>
    </row>
    <row r="31" spans="5:9" ht="12.75">
      <c r="E31" s="80"/>
      <c r="F31" s="80"/>
      <c r="G31" s="81"/>
      <c r="H31" s="80"/>
      <c r="I31" s="81"/>
    </row>
    <row r="32" spans="5:9" ht="12.75">
      <c r="E32" s="80"/>
      <c r="F32" s="80"/>
      <c r="G32" s="81"/>
      <c r="H32" s="80"/>
      <c r="I32" s="81"/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2007-11-05T14:57:56Z</cp:lastPrinted>
  <dcterms:created xsi:type="dcterms:W3CDTF">1998-08-27T14:34:02Z</dcterms:created>
  <dcterms:modified xsi:type="dcterms:W3CDTF">2008-12-24T22:48:29Z</dcterms:modified>
  <cp:category/>
  <cp:version/>
  <cp:contentType/>
  <cp:contentStatus/>
</cp:coreProperties>
</file>