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65" activeTab="0"/>
  </bookViews>
  <sheets>
    <sheet name="REGATA" sheetId="1" r:id="rId1"/>
  </sheets>
  <definedNames>
    <definedName name="_xlnm.Print_Area" localSheetId="0">'REGATA'!$A$1:$Q$24</definedName>
    <definedName name="_xlnm.Print_Titles" localSheetId="0">'REGATA'!$10:$13</definedName>
  </definedNames>
  <calcPr fullCalcOnLoad="1"/>
</workbook>
</file>

<file path=xl/comments1.xml><?xml version="1.0" encoding="utf-8"?>
<comments xmlns="http://schemas.openxmlformats.org/spreadsheetml/2006/main">
  <authors>
    <author>ANA BALBUENA</author>
  </authors>
  <commentList>
    <comment ref="G13" authorId="0">
      <text>
        <r>
          <rPr>
            <b/>
            <sz val="8"/>
            <rFont val="Tahoma"/>
            <family val="0"/>
          </rPr>
          <t>ANA BALBUENA: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<sst xmlns="http://schemas.openxmlformats.org/spreadsheetml/2006/main" count="62" uniqueCount="60">
  <si>
    <t>AÑO</t>
  </si>
  <si>
    <t>PARTICIPANTES</t>
  </si>
  <si>
    <t>Juez :</t>
  </si>
  <si>
    <t>Psto.</t>
  </si>
  <si>
    <t>Nro.</t>
  </si>
  <si>
    <t>R1</t>
  </si>
  <si>
    <t>R2</t>
  </si>
  <si>
    <t>R3</t>
  </si>
  <si>
    <t>R4</t>
  </si>
  <si>
    <t>Total</t>
  </si>
  <si>
    <t>Dctes.</t>
  </si>
  <si>
    <t>VELA</t>
  </si>
  <si>
    <t>Gral.</t>
  </si>
  <si>
    <t>C/Dcte.</t>
  </si>
  <si>
    <t>DNS</t>
  </si>
  <si>
    <t>DSQ</t>
  </si>
  <si>
    <t>DNF</t>
  </si>
  <si>
    <t>DNC</t>
  </si>
  <si>
    <t>Dcte.</t>
  </si>
  <si>
    <t>GENERAL</t>
  </si>
  <si>
    <t>G E N E R A L</t>
  </si>
  <si>
    <t>LA  PUNTA</t>
  </si>
  <si>
    <t>OCS</t>
  </si>
  <si>
    <t>"OJO"  CUADRO  DE  FORMULAS</t>
  </si>
  <si>
    <t>01º</t>
  </si>
  <si>
    <t>02º</t>
  </si>
  <si>
    <t>03º</t>
  </si>
  <si>
    <t>04º</t>
  </si>
  <si>
    <t xml:space="preserve"> </t>
  </si>
  <si>
    <t>R7</t>
  </si>
  <si>
    <t>R8</t>
  </si>
  <si>
    <t xml:space="preserve">Viento :  </t>
  </si>
  <si>
    <t>Pablo Mere</t>
  </si>
  <si>
    <t>05º</t>
  </si>
  <si>
    <t>06º</t>
  </si>
  <si>
    <t>07º</t>
  </si>
  <si>
    <t>08º</t>
  </si>
  <si>
    <t>Regatas One</t>
  </si>
  <si>
    <t>Ferusa</t>
  </si>
  <si>
    <t>Namoyoc</t>
  </si>
  <si>
    <t>Curare</t>
  </si>
  <si>
    <t>9º</t>
  </si>
  <si>
    <t>10º</t>
  </si>
  <si>
    <t>11º</t>
  </si>
  <si>
    <t>12º</t>
  </si>
  <si>
    <t>13º</t>
  </si>
  <si>
    <t>TSI</t>
  </si>
  <si>
    <t>Velia</t>
  </si>
  <si>
    <t>Atocc</t>
  </si>
  <si>
    <t>Venessa</t>
  </si>
  <si>
    <t>Regatas Too</t>
  </si>
  <si>
    <t>Scaramouch</t>
  </si>
  <si>
    <t>Eupompe</t>
  </si>
  <si>
    <t>Lugar: Y.C.P.</t>
  </si>
  <si>
    <t>Regatas:  4 sin descarte</t>
  </si>
  <si>
    <t>09 y 10 -  de JUNIO</t>
  </si>
  <si>
    <t>VELEROS 13</t>
  </si>
  <si>
    <t xml:space="preserve">REGATA COPA PINTURAS TEKNO </t>
  </si>
  <si>
    <t>Pilsen</t>
  </si>
  <si>
    <t>Hawk Reloaded</t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</si>
</sst>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* #,##0_ ;_ * \-#,##0_ ;_ * &quot;-&quot;_ ;_ @_ "/>
    <numFmt numFmtId="186" formatCode="_ &quot;S/.&quot;* #,##0.00_ ;_ &quot;S/.&quot;* \-#,##0.00_ ;_ &quot;S/.&quot;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6"/>
      <name val="Arial"/>
      <family val="0"/>
    </font>
    <font>
      <sz val="8"/>
      <name val="Arial"/>
      <family val="0"/>
    </font>
    <font>
      <sz val="8"/>
      <color indexed="2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8"/>
      <color indexed="2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/>
    </xf>
    <xf numFmtId="0" fontId="1" fillId="5" borderId="4" xfId="0" applyFont="1" applyFill="1" applyBorder="1" applyAlignment="1" applyProtection="1">
      <alignment/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6" borderId="0" xfId="0" applyFill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7" fillId="7" borderId="2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8" borderId="2" xfId="0" applyFont="1" applyFill="1" applyBorder="1" applyAlignment="1" applyProtection="1">
      <alignment/>
      <protection hidden="1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/>
      <protection locked="0"/>
    </xf>
    <xf numFmtId="0" fontId="15" fillId="3" borderId="2" xfId="0" applyFont="1" applyFill="1" applyBorder="1" applyAlignment="1">
      <alignment horizontal="center"/>
    </xf>
    <xf numFmtId="0" fontId="16" fillId="2" borderId="2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15" fillId="0" borderId="2" xfId="0" applyFont="1" applyBorder="1" applyAlignment="1">
      <alignment/>
    </xf>
    <xf numFmtId="0" fontId="15" fillId="0" borderId="2" xfId="0" applyFont="1" applyBorder="1" applyAlignment="1" applyProtection="1">
      <alignment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4" borderId="2" xfId="0" applyFont="1" applyFill="1" applyBorder="1" applyAlignment="1">
      <alignment/>
    </xf>
    <xf numFmtId="0" fontId="15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1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</xdr:row>
      <xdr:rowOff>161925</xdr:rowOff>
    </xdr:from>
    <xdr:to>
      <xdr:col>9</xdr:col>
      <xdr:colOff>361950</xdr:colOff>
      <xdr:row>6</xdr:row>
      <xdr:rowOff>200025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248150" y="971550"/>
          <a:ext cx="771525" cy="40005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DNS, DNF, DSQ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DNC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Inscritos + 1
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17</xdr:col>
      <xdr:colOff>0</xdr:colOff>
      <xdr:row>7</xdr:row>
      <xdr:rowOff>66675</xdr:rowOff>
    </xdr:to>
    <xdr:sp>
      <xdr:nvSpPr>
        <xdr:cNvPr id="2" name="Texto 4"/>
        <xdr:cNvSpPr txBox="1">
          <a:spLocks noChangeArrowheads="1"/>
        </xdr:cNvSpPr>
      </xdr:nvSpPr>
      <xdr:spPr>
        <a:xfrm>
          <a:off x="5257800" y="514350"/>
          <a:ext cx="3181350" cy="952500"/>
        </a:xfrm>
        <a:prstGeom prst="round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DNC     : No compitio
DNS     : No Partió.
OCS     : Partida prematura
DNF     : No Termino.
DSQ     : Descalificado.</a:t>
          </a:r>
        </a:p>
      </xdr:txBody>
    </xdr:sp>
    <xdr:clientData/>
  </xdr:twoCellAnchor>
  <xdr:twoCellAnchor>
    <xdr:from>
      <xdr:col>17</xdr:col>
      <xdr:colOff>0</xdr:colOff>
      <xdr:row>11</xdr:row>
      <xdr:rowOff>38100</xdr:rowOff>
    </xdr:from>
    <xdr:to>
      <xdr:col>17</xdr:col>
      <xdr:colOff>0</xdr:colOff>
      <xdr:row>14</xdr:row>
      <xdr:rowOff>171450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8439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/>
  </xdr:twoCellAnchor>
  <xdr:twoCellAnchor>
    <xdr:from>
      <xdr:col>17</xdr:col>
      <xdr:colOff>0</xdr:colOff>
      <xdr:row>11</xdr:row>
      <xdr:rowOff>38100</xdr:rowOff>
    </xdr:from>
    <xdr:to>
      <xdr:col>17</xdr:col>
      <xdr:colOff>0</xdr:colOff>
      <xdr:row>14</xdr:row>
      <xdr:rowOff>171450</xdr:rowOff>
    </xdr:to>
    <xdr:sp>
      <xdr:nvSpPr>
        <xdr:cNvPr id="4" name="Texto 6"/>
        <xdr:cNvSpPr txBox="1">
          <a:spLocks noChangeArrowheads="1"/>
        </xdr:cNvSpPr>
      </xdr:nvSpPr>
      <xdr:spPr>
        <a:xfrm>
          <a:off x="8439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Radial</a:t>
          </a:r>
        </a:p>
      </xdr:txBody>
    </xdr:sp>
    <xdr:clientData/>
  </xdr:twoCellAnchor>
  <xdr:twoCellAnchor>
    <xdr:from>
      <xdr:col>17</xdr:col>
      <xdr:colOff>0</xdr:colOff>
      <xdr:row>11</xdr:row>
      <xdr:rowOff>38100</xdr:rowOff>
    </xdr:from>
    <xdr:to>
      <xdr:col>17</xdr:col>
      <xdr:colOff>0</xdr:colOff>
      <xdr:row>14</xdr:row>
      <xdr:rowOff>171450</xdr:rowOff>
    </xdr:to>
    <xdr:sp>
      <xdr:nvSpPr>
        <xdr:cNvPr id="5" name="Texto 7"/>
        <xdr:cNvSpPr txBox="1">
          <a:spLocks noChangeArrowheads="1"/>
        </xdr:cNvSpPr>
      </xdr:nvSpPr>
      <xdr:spPr>
        <a:xfrm>
          <a:off x="8439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Femeni.</a:t>
          </a:r>
        </a:p>
      </xdr:txBody>
    </xdr:sp>
    <xdr:clientData/>
  </xdr:twoCellAnchor>
  <xdr:twoCellAnchor>
    <xdr:from>
      <xdr:col>17</xdr:col>
      <xdr:colOff>0</xdr:colOff>
      <xdr:row>11</xdr:row>
      <xdr:rowOff>38100</xdr:rowOff>
    </xdr:from>
    <xdr:to>
      <xdr:col>17</xdr:col>
      <xdr:colOff>0</xdr:colOff>
      <xdr:row>14</xdr:row>
      <xdr:rowOff>171450</xdr:rowOff>
    </xdr:to>
    <xdr:sp>
      <xdr:nvSpPr>
        <xdr:cNvPr id="6" name="Texto 8"/>
        <xdr:cNvSpPr txBox="1">
          <a:spLocks noChangeArrowheads="1"/>
        </xdr:cNvSpPr>
      </xdr:nvSpPr>
      <xdr:spPr>
        <a:xfrm>
          <a:off x="8439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Juvenil</a:t>
          </a:r>
        </a:p>
      </xdr:txBody>
    </xdr:sp>
    <xdr:clientData/>
  </xdr:twoCellAnchor>
  <xdr:twoCellAnchor>
    <xdr:from>
      <xdr:col>17</xdr:col>
      <xdr:colOff>0</xdr:colOff>
      <xdr:row>11</xdr:row>
      <xdr:rowOff>38100</xdr:rowOff>
    </xdr:from>
    <xdr:to>
      <xdr:col>17</xdr:col>
      <xdr:colOff>0</xdr:colOff>
      <xdr:row>14</xdr:row>
      <xdr:rowOff>171450</xdr:rowOff>
    </xdr:to>
    <xdr:sp>
      <xdr:nvSpPr>
        <xdr:cNvPr id="7" name="Texto 10"/>
        <xdr:cNvSpPr txBox="1">
          <a:spLocks noChangeArrowheads="1"/>
        </xdr:cNvSpPr>
      </xdr:nvSpPr>
      <xdr:spPr>
        <a:xfrm>
          <a:off x="8439150" y="2133600"/>
          <a:ext cx="0" cy="55245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Std.Juv.</a:t>
          </a:r>
        </a:p>
      </xdr:txBody>
    </xdr:sp>
    <xdr:clientData/>
  </xdr:twoCellAnchor>
  <xdr:twoCellAnchor editAs="oneCell">
    <xdr:from>
      <xdr:col>2</xdr:col>
      <xdr:colOff>685800</xdr:colOff>
      <xdr:row>0</xdr:row>
      <xdr:rowOff>38100</xdr:rowOff>
    </xdr:from>
    <xdr:to>
      <xdr:col>2</xdr:col>
      <xdr:colOff>1143000</xdr:colOff>
      <xdr:row>4</xdr:row>
      <xdr:rowOff>104775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8100"/>
          <a:ext cx="457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zoomScale="75" zoomScaleNormal="75" workbookViewId="0" topLeftCell="A4">
      <selection activeCell="C26" sqref="C26"/>
    </sheetView>
  </sheetViews>
  <sheetFormatPr defaultColWidth="11.421875" defaultRowHeight="12.75"/>
  <cols>
    <col min="1" max="1" width="1.7109375" style="0" customWidth="1"/>
    <col min="2" max="2" width="5.7109375" style="0" customWidth="1"/>
    <col min="3" max="3" width="24.421875" style="1" customWidth="1"/>
    <col min="4" max="4" width="9.421875" style="1" customWidth="1"/>
    <col min="5" max="12" width="5.7109375" style="1" customWidth="1"/>
    <col min="13" max="13" width="3.8515625" style="0" customWidth="1"/>
    <col min="14" max="14" width="6.57421875" style="0" customWidth="1"/>
    <col min="15" max="15" width="5.8515625" style="0" customWidth="1"/>
    <col min="16" max="16" width="7.8515625" style="0" customWidth="1"/>
    <col min="17" max="17" width="15.421875" style="0" customWidth="1"/>
    <col min="20" max="26" width="5.57421875" style="0" hidden="1" customWidth="1"/>
  </cols>
  <sheetData>
    <row r="1" spans="5:16" s="69" customFormat="1" ht="23.25">
      <c r="E1" s="69" t="s">
        <v>57</v>
      </c>
      <c r="I1" s="70"/>
      <c r="J1" s="71"/>
      <c r="M1" s="72"/>
      <c r="N1" s="73"/>
      <c r="O1" s="73"/>
      <c r="P1" s="73"/>
    </row>
    <row r="2" spans="2:13" ht="15" customHeight="1">
      <c r="B2" s="45"/>
      <c r="C2" s="46"/>
      <c r="E2" s="43"/>
      <c r="F2" s="43"/>
      <c r="G2" s="43"/>
      <c r="H2" s="43"/>
      <c r="I2" s="43"/>
      <c r="J2" s="43"/>
      <c r="K2" s="43"/>
      <c r="L2" s="43"/>
      <c r="M2" s="44"/>
    </row>
    <row r="3" spans="3:13" ht="12.75">
      <c r="C3" s="37"/>
      <c r="D3" s="38"/>
      <c r="E3" s="38"/>
      <c r="F3" s="38"/>
      <c r="G3" s="38"/>
      <c r="H3" s="38"/>
      <c r="I3" s="38"/>
      <c r="J3" s="38"/>
      <c r="K3" s="38"/>
      <c r="L3" s="38"/>
      <c r="M3" s="9"/>
    </row>
    <row r="4" spans="3:13" ht="12.75">
      <c r="C4" s="37"/>
      <c r="D4" s="38"/>
      <c r="E4" s="38"/>
      <c r="F4" s="38"/>
      <c r="G4" s="38"/>
      <c r="H4" s="38"/>
      <c r="I4" s="38"/>
      <c r="J4" s="38"/>
      <c r="K4" s="38"/>
      <c r="L4" s="38"/>
      <c r="M4" s="9"/>
    </row>
    <row r="5" ht="13.5" thickBot="1">
      <c r="F5" s="1" t="s">
        <v>28</v>
      </c>
    </row>
    <row r="6" spans="2:12" ht="15">
      <c r="B6" s="40" t="s">
        <v>0</v>
      </c>
      <c r="C6" s="42" t="s">
        <v>1</v>
      </c>
      <c r="D6" s="2"/>
      <c r="E6" s="61" t="s">
        <v>2</v>
      </c>
      <c r="F6" s="62"/>
      <c r="G6" s="63"/>
      <c r="H6" s="60"/>
      <c r="I6" s="60"/>
      <c r="J6" s="60"/>
      <c r="K6" s="60"/>
      <c r="L6" s="3"/>
    </row>
    <row r="7" spans="2:12" ht="18" customHeight="1" thickBot="1">
      <c r="B7" s="41">
        <v>2007</v>
      </c>
      <c r="C7" s="4" t="s">
        <v>19</v>
      </c>
      <c r="D7" s="59"/>
      <c r="E7" s="64" t="s">
        <v>32</v>
      </c>
      <c r="F7" s="65"/>
      <c r="G7" s="66"/>
      <c r="H7" s="60"/>
      <c r="I7" s="60"/>
      <c r="J7" s="60"/>
      <c r="K7" s="60"/>
      <c r="L7" s="5"/>
    </row>
    <row r="8" spans="3:13" s="6" customFormat="1" ht="12.75" customHeight="1">
      <c r="C8" s="7"/>
      <c r="D8" s="7"/>
      <c r="E8" s="7"/>
      <c r="F8" s="7"/>
      <c r="G8" s="7"/>
      <c r="H8" s="7"/>
      <c r="I8" s="7"/>
      <c r="J8" s="7"/>
      <c r="K8" s="7"/>
      <c r="L8" s="7"/>
      <c r="M8" s="9"/>
    </row>
    <row r="9" spans="3:12" ht="16.5" customHeight="1">
      <c r="C9" s="22" t="s">
        <v>53</v>
      </c>
      <c r="D9" s="10"/>
      <c r="E9" s="11" t="s">
        <v>21</v>
      </c>
      <c r="F9" s="11"/>
      <c r="G9" s="11"/>
      <c r="H9" s="11"/>
      <c r="I9" s="11"/>
      <c r="J9" s="11"/>
      <c r="K9" s="11"/>
      <c r="L9" s="67"/>
    </row>
    <row r="10" spans="1:17" ht="12.75">
      <c r="A10" s="6"/>
      <c r="B10" s="12" t="s">
        <v>3</v>
      </c>
      <c r="C10" s="13" t="s">
        <v>54</v>
      </c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29</v>
      </c>
      <c r="J10" s="14" t="s">
        <v>30</v>
      </c>
      <c r="K10" s="14"/>
      <c r="L10" s="14"/>
      <c r="M10" s="10"/>
      <c r="N10" s="15" t="s">
        <v>9</v>
      </c>
      <c r="O10" s="12" t="s">
        <v>10</v>
      </c>
      <c r="P10" s="15" t="s">
        <v>9</v>
      </c>
      <c r="Q10" s="15"/>
    </row>
    <row r="11" spans="1:17" ht="12.75">
      <c r="A11" s="6"/>
      <c r="B11" s="6"/>
      <c r="C11" s="13" t="s">
        <v>55</v>
      </c>
      <c r="E11" s="16"/>
      <c r="F11" s="16"/>
      <c r="G11" s="16"/>
      <c r="H11" s="16"/>
      <c r="I11" s="16"/>
      <c r="J11" s="16"/>
      <c r="K11" s="16"/>
      <c r="L11" s="16"/>
      <c r="M11" s="17"/>
      <c r="N11" s="18" t="s">
        <v>12</v>
      </c>
      <c r="O11" s="19"/>
      <c r="P11" s="18" t="s">
        <v>13</v>
      </c>
      <c r="Q11" s="18"/>
    </row>
    <row r="12" spans="1:18" ht="12.75">
      <c r="A12" s="6"/>
      <c r="B12" s="6"/>
      <c r="C12" s="13" t="s">
        <v>31</v>
      </c>
      <c r="D12" s="14" t="s">
        <v>4</v>
      </c>
      <c r="E12" s="20"/>
      <c r="F12" s="20"/>
      <c r="G12" s="20"/>
      <c r="H12" s="20"/>
      <c r="I12" s="20"/>
      <c r="J12" s="20"/>
      <c r="K12" s="20"/>
      <c r="L12" s="20"/>
      <c r="M12" s="21"/>
      <c r="N12" s="10"/>
      <c r="O12" s="10"/>
      <c r="P12" s="10"/>
      <c r="Q12" s="6"/>
      <c r="R12" s="47"/>
    </row>
    <row r="13" spans="1:25" ht="14.25" customHeight="1">
      <c r="A13" s="6"/>
      <c r="B13" s="6"/>
      <c r="C13" s="22" t="s">
        <v>56</v>
      </c>
      <c r="D13" s="14" t="s">
        <v>11</v>
      </c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9"/>
      <c r="Q13" s="6"/>
      <c r="R13" s="47"/>
      <c r="T13" s="23" t="s">
        <v>23</v>
      </c>
      <c r="U13" s="24"/>
      <c r="V13" s="24"/>
      <c r="W13" s="24"/>
      <c r="X13" s="24"/>
      <c r="Y13" s="25"/>
    </row>
    <row r="14" spans="1:18" ht="6" customHeight="1" thickBot="1">
      <c r="A14" s="6"/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  <c r="Q14" s="6"/>
      <c r="R14" s="47"/>
    </row>
    <row r="15" spans="1:25" ht="13.5" thickBot="1">
      <c r="A15" s="26"/>
      <c r="B15" s="26"/>
      <c r="C15" s="27"/>
      <c r="D15" s="28"/>
      <c r="E15" s="29"/>
      <c r="F15" s="29"/>
      <c r="G15" s="29" t="s">
        <v>20</v>
      </c>
      <c r="H15" s="29"/>
      <c r="I15" s="29"/>
      <c r="J15" s="29"/>
      <c r="K15" s="29"/>
      <c r="L15" s="29"/>
      <c r="M15" s="30"/>
      <c r="N15" s="30"/>
      <c r="O15" s="30"/>
      <c r="P15" s="31"/>
      <c r="Q15" s="26"/>
      <c r="R15" s="47"/>
      <c r="T15" s="32" t="s">
        <v>14</v>
      </c>
      <c r="U15" s="32" t="s">
        <v>16</v>
      </c>
      <c r="V15" s="32" t="s">
        <v>15</v>
      </c>
      <c r="W15" s="32" t="s">
        <v>22</v>
      </c>
      <c r="X15" s="32" t="s">
        <v>17</v>
      </c>
      <c r="Y15" s="32" t="s">
        <v>18</v>
      </c>
    </row>
    <row r="16" spans="1:25" s="6" customFormat="1" ht="6" customHeight="1">
      <c r="A16" s="26"/>
      <c r="B16" s="26"/>
      <c r="C16" s="26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5"/>
      <c r="O16" s="35"/>
      <c r="P16" s="35"/>
      <c r="Q16" s="26"/>
      <c r="T16"/>
      <c r="U16"/>
      <c r="V16"/>
      <c r="W16"/>
      <c r="X16"/>
      <c r="Y16"/>
    </row>
    <row r="17" spans="1:25" ht="15.75">
      <c r="A17" s="26"/>
      <c r="B17" s="48" t="s">
        <v>24</v>
      </c>
      <c r="C17" s="54" t="s">
        <v>59</v>
      </c>
      <c r="D17" s="50"/>
      <c r="E17" s="51">
        <v>4</v>
      </c>
      <c r="F17" s="56">
        <v>2</v>
      </c>
      <c r="G17" s="51">
        <v>2</v>
      </c>
      <c r="H17" s="51">
        <v>4</v>
      </c>
      <c r="I17" s="51"/>
      <c r="J17" s="51"/>
      <c r="K17" s="51"/>
      <c r="L17" s="51"/>
      <c r="M17" s="52"/>
      <c r="N17" s="53">
        <f>SUM(E17:H17)</f>
        <v>12</v>
      </c>
      <c r="O17" s="53">
        <v>0</v>
      </c>
      <c r="P17" s="53">
        <f aca="true" t="shared" si="0" ref="P17:P24">+N17-O17</f>
        <v>12</v>
      </c>
      <c r="Q17" s="26"/>
      <c r="T17" s="36">
        <f>(COUNTIF($E23:$L23,"DNS")+(COUNTIF($E23:$L23,"DNS"))*$D$7)</f>
        <v>0</v>
      </c>
      <c r="U17" s="36">
        <f>(COUNTIF($E23:$L23,"DNF")+(COUNTIF($E23:$L23,"DNF"))*$D$7)</f>
        <v>0</v>
      </c>
      <c r="V17" s="36">
        <f>(COUNTIF($E23:$L23,"DSQ")+(COUNTIF($E23:$L23,"DSQ"))*$D$7)</f>
        <v>0</v>
      </c>
      <c r="W17" s="36">
        <f>(COUNTIF($E23:$L23,"OCS")+(COUNTIF($E23:$L23,"OCS"))*$D$7)</f>
        <v>0</v>
      </c>
      <c r="X17" s="36">
        <f>(COUNTIF($E23:$L23,"DNC")+(COUNTIF($E23:$L23,"DNC"))*$D$7)</f>
        <v>0</v>
      </c>
      <c r="Y17" s="39">
        <f>IF(MAX(T17:X17)&gt;0,($D$7)+1,0)</f>
        <v>0</v>
      </c>
    </row>
    <row r="18" spans="1:17" ht="15.75">
      <c r="A18" s="26"/>
      <c r="B18" s="48" t="s">
        <v>25</v>
      </c>
      <c r="C18" s="54" t="s">
        <v>46</v>
      </c>
      <c r="D18" s="55"/>
      <c r="E18" s="56">
        <v>6</v>
      </c>
      <c r="F18" s="51">
        <v>3</v>
      </c>
      <c r="G18" s="56">
        <v>1</v>
      </c>
      <c r="H18" s="51">
        <v>3</v>
      </c>
      <c r="I18" s="57"/>
      <c r="J18" s="57"/>
      <c r="K18" s="57"/>
      <c r="L18" s="57"/>
      <c r="M18" s="58"/>
      <c r="N18" s="53">
        <f aca="true" t="shared" si="1" ref="N18:N28">SUM(E18:H18)</f>
        <v>13</v>
      </c>
      <c r="O18" s="53">
        <v>0</v>
      </c>
      <c r="P18" s="53">
        <f t="shared" si="0"/>
        <v>13</v>
      </c>
      <c r="Q18" s="26"/>
    </row>
    <row r="19" spans="1:17" ht="15.75">
      <c r="A19" s="26"/>
      <c r="B19" s="48" t="s">
        <v>26</v>
      </c>
      <c r="C19" s="54" t="s">
        <v>37</v>
      </c>
      <c r="D19" s="55"/>
      <c r="E19" s="56">
        <v>1</v>
      </c>
      <c r="F19" s="51">
        <v>9</v>
      </c>
      <c r="G19" s="56">
        <v>6</v>
      </c>
      <c r="H19" s="51">
        <v>6</v>
      </c>
      <c r="I19" s="57"/>
      <c r="J19" s="57"/>
      <c r="K19" s="57"/>
      <c r="L19" s="57"/>
      <c r="M19" s="58"/>
      <c r="N19" s="53">
        <f t="shared" si="1"/>
        <v>22</v>
      </c>
      <c r="O19" s="53">
        <v>0</v>
      </c>
      <c r="P19" s="53">
        <f t="shared" si="0"/>
        <v>22</v>
      </c>
      <c r="Q19" s="26"/>
    </row>
    <row r="20" spans="1:17" ht="15.75">
      <c r="A20" s="26"/>
      <c r="B20" s="48" t="s">
        <v>27</v>
      </c>
      <c r="C20" s="54" t="s">
        <v>38</v>
      </c>
      <c r="D20" s="55"/>
      <c r="E20" s="56">
        <v>2</v>
      </c>
      <c r="F20" s="51">
        <v>5</v>
      </c>
      <c r="G20" s="56">
        <v>8</v>
      </c>
      <c r="H20" s="51">
        <v>7</v>
      </c>
      <c r="I20" s="57"/>
      <c r="J20" s="57"/>
      <c r="K20" s="57"/>
      <c r="L20" s="57"/>
      <c r="M20" s="58"/>
      <c r="N20" s="53">
        <f t="shared" si="1"/>
        <v>22</v>
      </c>
      <c r="O20" s="53">
        <v>0</v>
      </c>
      <c r="P20" s="53">
        <f t="shared" si="0"/>
        <v>22</v>
      </c>
      <c r="Q20" s="26"/>
    </row>
    <row r="21" spans="1:17" ht="15.75">
      <c r="A21" s="26"/>
      <c r="B21" s="48" t="s">
        <v>33</v>
      </c>
      <c r="C21" s="54" t="s">
        <v>58</v>
      </c>
      <c r="D21" s="55"/>
      <c r="E21" s="56">
        <v>3</v>
      </c>
      <c r="F21" s="51">
        <v>12</v>
      </c>
      <c r="G21" s="56">
        <v>3</v>
      </c>
      <c r="H21" s="51">
        <v>5</v>
      </c>
      <c r="I21" s="57"/>
      <c r="J21" s="57"/>
      <c r="K21" s="57"/>
      <c r="L21" s="57"/>
      <c r="M21" s="58"/>
      <c r="N21" s="53">
        <f t="shared" si="1"/>
        <v>23</v>
      </c>
      <c r="O21" s="53">
        <v>0</v>
      </c>
      <c r="P21" s="53">
        <f t="shared" si="0"/>
        <v>23</v>
      </c>
      <c r="Q21" s="26"/>
    </row>
    <row r="22" spans="1:17" ht="15.75">
      <c r="A22" s="26"/>
      <c r="B22" s="48" t="s">
        <v>34</v>
      </c>
      <c r="C22" s="54" t="s">
        <v>47</v>
      </c>
      <c r="D22" s="55"/>
      <c r="E22" s="56">
        <v>8</v>
      </c>
      <c r="F22" s="51">
        <v>6</v>
      </c>
      <c r="G22" s="56">
        <v>9</v>
      </c>
      <c r="H22" s="51">
        <v>1</v>
      </c>
      <c r="I22" s="57"/>
      <c r="J22" s="57"/>
      <c r="K22" s="57"/>
      <c r="L22" s="57"/>
      <c r="M22" s="58"/>
      <c r="N22" s="53">
        <f t="shared" si="1"/>
        <v>24</v>
      </c>
      <c r="O22" s="53">
        <v>0</v>
      </c>
      <c r="P22" s="53">
        <f t="shared" si="0"/>
        <v>24</v>
      </c>
      <c r="Q22" s="26"/>
    </row>
    <row r="23" spans="1:25" ht="15.75">
      <c r="A23" s="26"/>
      <c r="B23" s="48" t="s">
        <v>35</v>
      </c>
      <c r="C23" s="53" t="s">
        <v>39</v>
      </c>
      <c r="D23" s="50"/>
      <c r="E23" s="51">
        <v>9</v>
      </c>
      <c r="F23" s="51">
        <v>7</v>
      </c>
      <c r="G23" s="51">
        <v>7</v>
      </c>
      <c r="H23" s="57">
        <v>2</v>
      </c>
      <c r="I23" s="56"/>
      <c r="J23" s="56"/>
      <c r="K23" s="56"/>
      <c r="L23" s="56"/>
      <c r="M23" s="52"/>
      <c r="N23" s="53">
        <f t="shared" si="1"/>
        <v>25</v>
      </c>
      <c r="O23" s="53">
        <v>0</v>
      </c>
      <c r="P23" s="53">
        <f t="shared" si="0"/>
        <v>25</v>
      </c>
      <c r="Q23" s="26"/>
      <c r="T23" s="36">
        <f>(COUNTIF($E17:$L17,"DNS")+(COUNTIF($E17:$L17,"DNS"))*$D$7)</f>
        <v>0</v>
      </c>
      <c r="U23" s="36">
        <f>(COUNTIF($E17:$L17,"DNF")+(COUNTIF($E17:$L17,"DNF"))*$D$7)</f>
        <v>0</v>
      </c>
      <c r="V23" s="36">
        <f>(COUNTIF($E17:$L17,"DSQ")+(COUNTIF($E17:$L17,"DSQ"))*$D$7)</f>
        <v>0</v>
      </c>
      <c r="W23" s="36">
        <f>(COUNTIF($E17:$L17,"OCS")+(COUNTIF($E17:$L17,"OCS"))*$D$7)</f>
        <v>0</v>
      </c>
      <c r="X23" s="36">
        <f>(COUNTIF($E17:$L17,"DNC")+(COUNTIF($E17:$L17,"DNC"))*$D$7)</f>
        <v>0</v>
      </c>
      <c r="Y23" s="39">
        <f>IF(MAX(T23:X23)&gt;0,($D$7)+1,0)</f>
        <v>0</v>
      </c>
    </row>
    <row r="24" spans="1:25" ht="15.75">
      <c r="A24" s="26"/>
      <c r="B24" s="48" t="s">
        <v>36</v>
      </c>
      <c r="C24" s="49" t="s">
        <v>48</v>
      </c>
      <c r="D24" s="50"/>
      <c r="E24" s="57">
        <v>11</v>
      </c>
      <c r="F24" s="51">
        <v>1</v>
      </c>
      <c r="G24" s="68">
        <v>5</v>
      </c>
      <c r="H24" s="68">
        <v>12</v>
      </c>
      <c r="I24" s="51"/>
      <c r="J24" s="51"/>
      <c r="K24" s="51"/>
      <c r="L24" s="51"/>
      <c r="M24" s="52"/>
      <c r="N24" s="53">
        <f t="shared" si="1"/>
        <v>29</v>
      </c>
      <c r="O24" s="53">
        <v>0</v>
      </c>
      <c r="P24" s="53">
        <f t="shared" si="0"/>
        <v>29</v>
      </c>
      <c r="Q24" s="26"/>
      <c r="T24" s="36">
        <f>(COUNTIF($E24:$L24,"DNS")+(COUNTIF($E24:$L24,"DNS"))*$D$7)</f>
        <v>0</v>
      </c>
      <c r="U24" s="36">
        <f>(COUNTIF($E24:$L24,"DNF")+(COUNTIF($E24:$L24,"DNF"))*$D$7)</f>
        <v>0</v>
      </c>
      <c r="V24" s="36">
        <f>(COUNTIF($E24:$L24,"DSQ")+(COUNTIF($E24:$L24,"DSQ"))*$D$7)</f>
        <v>0</v>
      </c>
      <c r="W24" s="36">
        <f>(COUNTIF($E24:$L24,"OCS")+(COUNTIF($E24:$L24,"OCS"))*$D$7)</f>
        <v>0</v>
      </c>
      <c r="X24" s="36">
        <f>(COUNTIF($E24:$L24,"DNC")+(COUNTIF($E24:$L24,"DNC"))*$D$7)</f>
        <v>0</v>
      </c>
      <c r="Y24" s="39">
        <f>IF(MAX(T24:X24)&gt;0,($D$7)+1,0)</f>
        <v>0</v>
      </c>
    </row>
    <row r="25" spans="2:16" ht="15.75">
      <c r="B25" s="48" t="s">
        <v>41</v>
      </c>
      <c r="C25" s="54" t="s">
        <v>40</v>
      </c>
      <c r="D25" s="50"/>
      <c r="E25" s="51">
        <v>12</v>
      </c>
      <c r="F25" s="56">
        <v>4</v>
      </c>
      <c r="G25" s="51">
        <v>4</v>
      </c>
      <c r="H25" s="51">
        <v>10</v>
      </c>
      <c r="I25" s="51"/>
      <c r="J25" s="51"/>
      <c r="K25" s="51"/>
      <c r="L25" s="51"/>
      <c r="M25" s="52"/>
      <c r="N25" s="53">
        <f t="shared" si="1"/>
        <v>30</v>
      </c>
      <c r="O25" s="53">
        <v>0</v>
      </c>
      <c r="P25" s="53">
        <f>+N25-O25</f>
        <v>30</v>
      </c>
    </row>
    <row r="26" spans="2:16" ht="15.75">
      <c r="B26" s="48" t="s">
        <v>42</v>
      </c>
      <c r="C26" s="54" t="s">
        <v>49</v>
      </c>
      <c r="D26" s="55"/>
      <c r="E26" s="56">
        <v>5</v>
      </c>
      <c r="F26" s="51">
        <v>10</v>
      </c>
      <c r="G26" s="56">
        <v>11</v>
      </c>
      <c r="H26" s="51">
        <v>8</v>
      </c>
      <c r="I26" s="57"/>
      <c r="J26" s="57"/>
      <c r="K26" s="57"/>
      <c r="L26" s="57"/>
      <c r="M26" s="58"/>
      <c r="N26" s="53">
        <f t="shared" si="1"/>
        <v>34</v>
      </c>
      <c r="O26" s="53">
        <v>0</v>
      </c>
      <c r="P26" s="53">
        <f>+N26-O26</f>
        <v>34</v>
      </c>
    </row>
    <row r="27" spans="2:16" ht="15.75">
      <c r="B27" s="48" t="s">
        <v>43</v>
      </c>
      <c r="C27" s="54" t="s">
        <v>50</v>
      </c>
      <c r="D27" s="55"/>
      <c r="E27" s="56">
        <v>9</v>
      </c>
      <c r="F27" s="51">
        <v>8</v>
      </c>
      <c r="G27" s="56">
        <v>10</v>
      </c>
      <c r="H27" s="51">
        <v>13</v>
      </c>
      <c r="I27" s="57"/>
      <c r="J27" s="57"/>
      <c r="K27" s="57"/>
      <c r="L27" s="57"/>
      <c r="M27" s="58"/>
      <c r="N27" s="53">
        <f t="shared" si="1"/>
        <v>40</v>
      </c>
      <c r="O27" s="53">
        <v>0</v>
      </c>
      <c r="P27" s="53">
        <f>+N27-O27</f>
        <v>40</v>
      </c>
    </row>
    <row r="28" spans="2:16" ht="15.75">
      <c r="B28" s="48" t="s">
        <v>44</v>
      </c>
      <c r="C28" s="54" t="s">
        <v>51</v>
      </c>
      <c r="D28" s="55"/>
      <c r="E28" s="56">
        <v>7</v>
      </c>
      <c r="F28" s="51">
        <v>13</v>
      </c>
      <c r="G28" s="56">
        <v>12</v>
      </c>
      <c r="H28" s="51">
        <v>11</v>
      </c>
      <c r="I28" s="57"/>
      <c r="J28" s="57"/>
      <c r="K28" s="57"/>
      <c r="L28" s="57"/>
      <c r="M28" s="58"/>
      <c r="N28" s="53">
        <f t="shared" si="1"/>
        <v>43</v>
      </c>
      <c r="O28" s="53">
        <v>0</v>
      </c>
      <c r="P28" s="53">
        <f>+N28-O28</f>
        <v>43</v>
      </c>
    </row>
    <row r="29" spans="2:16" ht="15.75">
      <c r="B29" s="48" t="s">
        <v>45</v>
      </c>
      <c r="C29" s="54" t="s">
        <v>52</v>
      </c>
      <c r="D29" s="55"/>
      <c r="E29" s="56" t="s">
        <v>16</v>
      </c>
      <c r="F29" s="51">
        <v>11</v>
      </c>
      <c r="G29" s="56">
        <v>13</v>
      </c>
      <c r="H29" s="51">
        <v>9</v>
      </c>
      <c r="I29" s="57"/>
      <c r="J29" s="57"/>
      <c r="K29" s="57"/>
      <c r="L29" s="57"/>
      <c r="M29" s="58"/>
      <c r="N29" s="53">
        <f>SUM(F29+G29+H29+14)</f>
        <v>47</v>
      </c>
      <c r="O29" s="53">
        <v>0</v>
      </c>
      <c r="P29" s="53">
        <f>+N29-O29</f>
        <v>47</v>
      </c>
    </row>
  </sheetData>
  <printOptions horizontalCentered="1"/>
  <pageMargins left="0.07874015748031496" right="0.1968503937007874" top="0.5905511811023623" bottom="0.1968503937007874" header="0.2755905511811024" footer="0.31496062992125984"/>
  <pageSetup fitToHeight="1" fitToWidth="1" horizontalDpi="300" verticalDpi="300" orientation="landscape" scale="98" r:id="rId4"/>
  <headerFooter alignWithMargins="0">
    <oddFooter>&amp;LAB&amp;D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Liza</dc:creator>
  <cp:keywords/>
  <dc:description/>
  <cp:lastModifiedBy>USER</cp:lastModifiedBy>
  <cp:lastPrinted>2007-04-17T17:12:26Z</cp:lastPrinted>
  <dcterms:created xsi:type="dcterms:W3CDTF">1998-08-27T14:34:02Z</dcterms:created>
  <dcterms:modified xsi:type="dcterms:W3CDTF">2007-06-11T17:35:17Z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