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'REGATA'!$A$1:$S$20</definedName>
    <definedName name="_xlnm.Print_Titles" localSheetId="0">'REGATA'!$10:$13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G13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<sst xmlns="http://schemas.openxmlformats.org/spreadsheetml/2006/main" count="46" uniqueCount="45">
  <si>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</si>
  <si>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</si>
  <si>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</si>
  <si>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</si>
  <si>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</si>
  <si>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</si>
  <si>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</si>
  <si>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</si>
  <si>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</si>
  <si>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R5</t>
  </si>
  <si>
    <t>R6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</si>
  <si>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</si>
  <si>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</si>
  <si>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</si>
  <si>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</si>
  <si>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</si>
  <si>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</si>
  <si>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</si>
  <si>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</si>
  <si>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</si>
  <si>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</si>
  <si>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</si>
  <si>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</si>
  <si>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</si>
  <si>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</si>
  <si>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</si>
  <si>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>01º</t>
  </si>
  <si>
    <t>02º</t>
  </si>
  <si>
    <t>03º</t>
  </si>
  <si>
    <t>04º</t>
  </si>
  <si>
    <t xml:space="preserve"> </t>
  </si>
  <si>
    <t>R7</t>
  </si>
  <si>
    <t>R8</t>
  </si>
  <si>
    <t>NAMOYOC - NAVAL 6</t>
  </si>
  <si>
    <t>SWING - YCA</t>
  </si>
  <si>
    <t>T-SI</t>
  </si>
  <si>
    <t xml:space="preserve">Viento :  </t>
  </si>
  <si>
    <t>Pablo Mere</t>
  </si>
  <si>
    <t>Lugar: Y.C.P.</t>
  </si>
  <si>
    <t>Regatas:  6</t>
  </si>
  <si>
    <t>17 y 18-  de FEBRERO</t>
  </si>
  <si>
    <t>VELEROS 04</t>
  </si>
  <si>
    <t>FERUSA</t>
  </si>
  <si>
    <t xml:space="preserve">PROXIMA REGATA   24 y 25 DE MARZO EN CRL EN CHORRILLOS O LA PUNTA  </t>
  </si>
  <si>
    <t>REGATA YACHT CLUB PERUANO AVCJ-24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</si>
</sst>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i/>
      <sz val="18"/>
      <color indexed="23"/>
      <name val="Arial"/>
      <family val="2"/>
    </font>
    <font>
      <b/>
      <sz val="18"/>
      <color indexed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/>
    </xf>
    <xf numFmtId="0" fontId="1" fillId="5" borderId="4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/>
      <protection hidden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/>
    </xf>
    <xf numFmtId="0" fontId="15" fillId="0" borderId="2" xfId="0" applyFont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4" borderId="2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161925</xdr:rowOff>
    </xdr:from>
    <xdr:to>
      <xdr:col>11</xdr:col>
      <xdr:colOff>361950</xdr:colOff>
      <xdr:row>6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248150" y="971550"/>
          <a:ext cx="1533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12</xdr:col>
      <xdr:colOff>219075</xdr:colOff>
      <xdr:row>2</xdr:row>
      <xdr:rowOff>28575</xdr:rowOff>
    </xdr:from>
    <xdr:to>
      <xdr:col>19</xdr:col>
      <xdr:colOff>0</xdr:colOff>
      <xdr:row>7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019800" y="514350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685800</xdr:colOff>
      <xdr:row>0</xdr:row>
      <xdr:rowOff>38100</xdr:rowOff>
    </xdr:from>
    <xdr:to>
      <xdr:col>2</xdr:col>
      <xdr:colOff>1143000</xdr:colOff>
      <xdr:row>4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tabSelected="1" zoomScale="75" zoomScaleNormal="75" workbookViewId="0" topLeftCell="A1">
      <selection activeCell="C4" sqref="C4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4.421875" style="1" customWidth="1"/>
    <col min="4" max="4" width="9.421875" style="1" customWidth="1"/>
    <col min="5" max="14" width="5.7109375" style="1" customWidth="1"/>
    <col min="15" max="15" width="3.8515625" style="0" customWidth="1"/>
    <col min="16" max="16" width="6.57421875" style="0" customWidth="1"/>
    <col min="17" max="17" width="5.8515625" style="0" customWidth="1"/>
    <col min="18" max="18" width="7.8515625" style="0" customWidth="1"/>
    <col min="19" max="19" width="15.421875" style="0" customWidth="1"/>
    <col min="22" max="28" width="5.57421875" style="0" hidden="1" customWidth="1"/>
  </cols>
  <sheetData>
    <row r="1" spans="5:18" s="70" customFormat="1" ht="23.25">
      <c r="E1" s="70" t="s">
        <v>44</v>
      </c>
      <c r="I1" s="71"/>
      <c r="K1" s="72"/>
      <c r="L1" s="73"/>
      <c r="O1" s="74"/>
      <c r="P1" s="75"/>
      <c r="Q1" s="75"/>
      <c r="R1" s="75"/>
    </row>
    <row r="2" spans="2:15" ht="15" customHeight="1">
      <c r="B2" s="45"/>
      <c r="C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9"/>
    </row>
    <row r="4" spans="3:15" ht="12.75"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9"/>
    </row>
    <row r="5" ht="13.5" thickBot="1">
      <c r="F5" s="1" t="s">
        <v>30</v>
      </c>
    </row>
    <row r="6" spans="2:14" ht="15">
      <c r="B6" s="40" t="s">
        <v>0</v>
      </c>
      <c r="C6" s="42" t="s">
        <v>1</v>
      </c>
      <c r="D6" s="2"/>
      <c r="E6" s="61" t="s">
        <v>2</v>
      </c>
      <c r="F6" s="62"/>
      <c r="G6" s="63"/>
      <c r="H6" s="60"/>
      <c r="I6" s="60"/>
      <c r="J6" s="60"/>
      <c r="K6" s="60"/>
      <c r="L6" s="60"/>
      <c r="M6" s="60"/>
      <c r="N6" s="3"/>
    </row>
    <row r="7" spans="2:14" ht="18" customHeight="1" thickBot="1">
      <c r="B7" s="41">
        <v>2007</v>
      </c>
      <c r="C7" s="4" t="s">
        <v>21</v>
      </c>
      <c r="D7" s="59"/>
      <c r="E7" s="64" t="s">
        <v>37</v>
      </c>
      <c r="F7" s="65"/>
      <c r="G7" s="66"/>
      <c r="H7" s="60"/>
      <c r="I7" s="60"/>
      <c r="J7" s="60"/>
      <c r="K7" s="60"/>
      <c r="L7" s="60"/>
      <c r="M7" s="60"/>
      <c r="N7" s="5"/>
    </row>
    <row r="8" spans="3:15" s="6" customFormat="1" ht="12.7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3:14" ht="16.5" customHeight="1">
      <c r="C9" s="22" t="s">
        <v>38</v>
      </c>
      <c r="D9" s="10"/>
      <c r="E9" s="11" t="s">
        <v>23</v>
      </c>
      <c r="F9" s="11"/>
      <c r="G9" s="11"/>
      <c r="H9" s="11"/>
      <c r="I9" s="11"/>
      <c r="J9" s="11"/>
      <c r="K9" s="11"/>
      <c r="L9" s="11"/>
      <c r="M9" s="11"/>
      <c r="N9" s="67"/>
    </row>
    <row r="10" spans="1:19" ht="12.75">
      <c r="A10" s="6"/>
      <c r="B10" s="12" t="s">
        <v>3</v>
      </c>
      <c r="C10" s="13" t="s">
        <v>39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31</v>
      </c>
      <c r="L10" s="14" t="s">
        <v>32</v>
      </c>
      <c r="M10" s="14"/>
      <c r="N10" s="14"/>
      <c r="O10" s="10"/>
      <c r="P10" s="15" t="s">
        <v>11</v>
      </c>
      <c r="Q10" s="12" t="s">
        <v>12</v>
      </c>
      <c r="R10" s="15" t="s">
        <v>11</v>
      </c>
      <c r="S10" s="15"/>
    </row>
    <row r="11" spans="1:19" ht="12.75">
      <c r="A11" s="6"/>
      <c r="B11" s="6"/>
      <c r="C11" s="13" t="s">
        <v>40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8" t="s">
        <v>14</v>
      </c>
      <c r="Q11" s="19"/>
      <c r="R11" s="18" t="s">
        <v>15</v>
      </c>
      <c r="S11" s="18"/>
    </row>
    <row r="12" spans="1:20" ht="12.75">
      <c r="A12" s="6"/>
      <c r="B12" s="6"/>
      <c r="C12" s="13" t="s">
        <v>36</v>
      </c>
      <c r="D12" s="14" t="s">
        <v>4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0"/>
      <c r="Q12" s="10"/>
      <c r="R12" s="10"/>
      <c r="S12" s="6"/>
      <c r="T12" s="47"/>
    </row>
    <row r="13" spans="1:27" ht="14.25" customHeight="1">
      <c r="A13" s="6"/>
      <c r="B13" s="6"/>
      <c r="C13" s="22" t="s">
        <v>41</v>
      </c>
      <c r="D13" s="14" t="s">
        <v>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6"/>
      <c r="T13" s="47"/>
      <c r="V13" s="23" t="s">
        <v>25</v>
      </c>
      <c r="W13" s="24"/>
      <c r="X13" s="24"/>
      <c r="Y13" s="24"/>
      <c r="Z13" s="24"/>
      <c r="AA13" s="25"/>
    </row>
    <row r="14" spans="1:20" ht="6" customHeight="1" thickBot="1">
      <c r="A14" s="6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6"/>
      <c r="T14" s="47"/>
    </row>
    <row r="15" spans="1:27" ht="13.5" thickBot="1">
      <c r="A15" s="26"/>
      <c r="B15" s="26"/>
      <c r="C15" s="27"/>
      <c r="D15" s="28"/>
      <c r="E15" s="29"/>
      <c r="F15" s="29"/>
      <c r="G15" s="29" t="s">
        <v>22</v>
      </c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1"/>
      <c r="S15" s="26"/>
      <c r="T15" s="47"/>
      <c r="V15" s="32" t="s">
        <v>16</v>
      </c>
      <c r="W15" s="32" t="s">
        <v>18</v>
      </c>
      <c r="X15" s="32" t="s">
        <v>17</v>
      </c>
      <c r="Y15" s="32" t="s">
        <v>24</v>
      </c>
      <c r="Z15" s="32" t="s">
        <v>19</v>
      </c>
      <c r="AA15" s="32" t="s">
        <v>20</v>
      </c>
    </row>
    <row r="16" spans="1:27" s="6" customFormat="1" ht="6" customHeight="1">
      <c r="A16" s="26"/>
      <c r="B16" s="26"/>
      <c r="C16" s="26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5"/>
      <c r="Q16" s="35"/>
      <c r="R16" s="35"/>
      <c r="S16" s="26"/>
      <c r="V16"/>
      <c r="W16"/>
      <c r="X16"/>
      <c r="Y16"/>
      <c r="Z16"/>
      <c r="AA16"/>
    </row>
    <row r="17" spans="1:27" ht="15.75">
      <c r="A17" s="26"/>
      <c r="B17" s="48" t="s">
        <v>26</v>
      </c>
      <c r="C17" s="54" t="s">
        <v>33</v>
      </c>
      <c r="D17" s="50"/>
      <c r="E17" s="51">
        <v>1</v>
      </c>
      <c r="F17" s="56">
        <v>1</v>
      </c>
      <c r="G17" s="51">
        <v>1</v>
      </c>
      <c r="H17" s="51">
        <v>1</v>
      </c>
      <c r="I17" s="51">
        <v>1</v>
      </c>
      <c r="J17" s="51">
        <v>1</v>
      </c>
      <c r="K17" s="51"/>
      <c r="L17" s="51"/>
      <c r="M17" s="51"/>
      <c r="N17" s="51"/>
      <c r="O17" s="52"/>
      <c r="P17" s="53">
        <f>SUM(E17:J17)</f>
        <v>6</v>
      </c>
      <c r="Q17" s="53">
        <v>1</v>
      </c>
      <c r="R17" s="53">
        <f>+P17-Q17</f>
        <v>5</v>
      </c>
      <c r="S17" s="26"/>
      <c r="V17" s="36">
        <f>(COUNTIF($E19:$N19,"DNS")+(COUNTIF($E19:$N19,"DNS"))*$D$7)</f>
        <v>0</v>
      </c>
      <c r="W17" s="36">
        <f>(COUNTIF($E19:$N19,"DNF")+(COUNTIF($E19:$N19,"DNF"))*$D$7)</f>
        <v>0</v>
      </c>
      <c r="X17" s="36">
        <f>(COUNTIF($E19:$N19,"DSQ")+(COUNTIF($E19:$N19,"DSQ"))*$D$7)</f>
        <v>0</v>
      </c>
      <c r="Y17" s="36">
        <f>(COUNTIF($E19:$N19,"OCS")+(COUNTIF($E19:$N19,"OCS"))*$D$7)</f>
        <v>0</v>
      </c>
      <c r="Z17" s="36">
        <f>(COUNTIF($E19:$N19,"DNC")+(COUNTIF($E19:$N19,"DNC"))*$D$7)</f>
        <v>0</v>
      </c>
      <c r="AA17" s="39">
        <f>IF(MAX(V17:Z17)&gt;0,($D$7)+1,0)</f>
        <v>0</v>
      </c>
    </row>
    <row r="18" spans="1:19" ht="15.75">
      <c r="A18" s="26"/>
      <c r="B18" s="48" t="s">
        <v>27</v>
      </c>
      <c r="C18" s="54" t="s">
        <v>35</v>
      </c>
      <c r="D18" s="55"/>
      <c r="E18" s="56">
        <v>2</v>
      </c>
      <c r="F18" s="51">
        <v>3</v>
      </c>
      <c r="G18" s="56">
        <v>2</v>
      </c>
      <c r="H18" s="51">
        <v>2</v>
      </c>
      <c r="I18" s="51">
        <v>2</v>
      </c>
      <c r="J18" s="57">
        <v>3</v>
      </c>
      <c r="K18" s="57"/>
      <c r="L18" s="57"/>
      <c r="M18" s="57"/>
      <c r="N18" s="57"/>
      <c r="O18" s="58"/>
      <c r="P18" s="53">
        <f>SUM(E18:J18)</f>
        <v>14</v>
      </c>
      <c r="Q18" s="53">
        <v>3</v>
      </c>
      <c r="R18" s="53">
        <f>+P18-Q18</f>
        <v>11</v>
      </c>
      <c r="S18" s="26"/>
    </row>
    <row r="19" spans="1:27" ht="15.75">
      <c r="A19" s="26"/>
      <c r="B19" s="48" t="s">
        <v>28</v>
      </c>
      <c r="C19" s="53" t="s">
        <v>42</v>
      </c>
      <c r="D19" s="50"/>
      <c r="E19" s="51">
        <v>4</v>
      </c>
      <c r="F19" s="51">
        <v>2</v>
      </c>
      <c r="G19" s="51">
        <v>3</v>
      </c>
      <c r="H19" s="57">
        <v>3</v>
      </c>
      <c r="I19" s="56">
        <v>3</v>
      </c>
      <c r="J19" s="56">
        <v>2</v>
      </c>
      <c r="K19" s="56"/>
      <c r="L19" s="56"/>
      <c r="M19" s="56"/>
      <c r="N19" s="56"/>
      <c r="O19" s="52"/>
      <c r="P19" s="53">
        <f>SUM(E19:J19)</f>
        <v>17</v>
      </c>
      <c r="Q19" s="53">
        <v>4</v>
      </c>
      <c r="R19" s="53">
        <f>+P19-Q19</f>
        <v>13</v>
      </c>
      <c r="S19" s="26"/>
      <c r="V19" s="36">
        <f>(COUNTIF($E17:$N17,"DNS")+(COUNTIF($E17:$N17,"DNS"))*$D$7)</f>
        <v>0</v>
      </c>
      <c r="W19" s="36">
        <f>(COUNTIF($E17:$N17,"DNF")+(COUNTIF($E17:$N17,"DNF"))*$D$7)</f>
        <v>0</v>
      </c>
      <c r="X19" s="36">
        <f>(COUNTIF($E17:$N17,"DSQ")+(COUNTIF($E17:$N17,"DSQ"))*$D$7)</f>
        <v>0</v>
      </c>
      <c r="Y19" s="36">
        <f>(COUNTIF($E17:$N17,"OCS")+(COUNTIF($E17:$N17,"OCS"))*$D$7)</f>
        <v>0</v>
      </c>
      <c r="Z19" s="36">
        <f>(COUNTIF($E17:$N17,"DNC")+(COUNTIF($E17:$N17,"DNC"))*$D$7)</f>
        <v>0</v>
      </c>
      <c r="AA19" s="39">
        <f>IF(MAX(V19:Z19)&gt;0,($D$7)+1,0)</f>
        <v>0</v>
      </c>
    </row>
    <row r="20" spans="1:27" ht="15.75">
      <c r="A20" s="26"/>
      <c r="B20" s="48" t="s">
        <v>29</v>
      </c>
      <c r="C20" s="49" t="s">
        <v>34</v>
      </c>
      <c r="D20" s="50"/>
      <c r="E20" s="57">
        <v>3</v>
      </c>
      <c r="F20" s="51">
        <v>4</v>
      </c>
      <c r="G20" s="68">
        <v>4</v>
      </c>
      <c r="H20" s="68">
        <v>4</v>
      </c>
      <c r="I20" s="51">
        <v>4</v>
      </c>
      <c r="J20" s="51">
        <v>4</v>
      </c>
      <c r="K20" s="51"/>
      <c r="L20" s="51"/>
      <c r="M20" s="51"/>
      <c r="N20" s="51"/>
      <c r="O20" s="52"/>
      <c r="P20" s="53">
        <f>SUM(E20:J20)</f>
        <v>23</v>
      </c>
      <c r="Q20" s="53">
        <v>4</v>
      </c>
      <c r="R20" s="53">
        <f>+P20-Q20</f>
        <v>19</v>
      </c>
      <c r="S20" s="26"/>
      <c r="V20" s="36">
        <f>(COUNTIF($E20:$N20,"DNS")+(COUNTIF($E20:$N20,"DNS"))*$D$7)</f>
        <v>0</v>
      </c>
      <c r="W20" s="36">
        <f>(COUNTIF($E20:$N20,"DNF")+(COUNTIF($E20:$N20,"DNF"))*$D$7)</f>
        <v>0</v>
      </c>
      <c r="X20" s="36">
        <f>(COUNTIF($E20:$N20,"DSQ")+(COUNTIF($E20:$N20,"DSQ"))*$D$7)</f>
        <v>0</v>
      </c>
      <c r="Y20" s="36">
        <f>(COUNTIF($E20:$N20,"OCS")+(COUNTIF($E20:$N20,"OCS"))*$D$7)</f>
        <v>0</v>
      </c>
      <c r="Z20" s="36">
        <f>(COUNTIF($E20:$N20,"DNC")+(COUNTIF($E20:$N20,"DNC"))*$D$7)</f>
        <v>0</v>
      </c>
      <c r="AA20" s="39">
        <f>IF(MAX(V20:Z20)&gt;0,($D$7)+1,0)</f>
        <v>0</v>
      </c>
    </row>
    <row r="21" ht="15">
      <c r="D21" s="69"/>
    </row>
    <row r="22" spans="2:12" ht="15.75">
      <c r="B22" s="76" t="s">
        <v>43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98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Alec Hughes</cp:lastModifiedBy>
  <cp:lastPrinted>2007-02-20T15:08:57Z</cp:lastPrinted>
  <dcterms:created xsi:type="dcterms:W3CDTF">1998-08-27T14:34:02Z</dcterms:created>
  <dcterms:modified xsi:type="dcterms:W3CDTF">2007-07-12T03:08:05Z</dcterms:modified>
  <cp:category/>
  <cp:version/>
  <cp:contentType/>
  <cp:contentStatus/>
</cp:coreProperties>
</file>