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ANKING" sheetId="1" r:id="rId1"/>
  </sheets>
  <definedNames>
    <definedName name="_xlnm.Print_Area" localSheetId="0">'RANKING'!$A$5:$W$41</definedName>
    <definedName name="_xlnm.Print_Titles" localSheetId="0">'RANKING'!$14:$17</definedName>
  </definedNames>
  <calcPr fullCalcOnLoad="1"/>
</workbook>
</file>

<file path=xl/comments1.xml><?xml version="1.0" encoding="utf-8"?>
<comments xmlns="http://schemas.openxmlformats.org/spreadsheetml/2006/main">
  <authors>
    <author>Computer</author>
  </authors>
  <commentList>
    <comment ref="H17" authorId="0">
      <text>
        <r>
          <rPr>
            <b/>
            <sz val="8"/>
            <rFont val="Tahoma"/>
            <family val="0"/>
          </rPr>
          <t xml:space="preserve">Regata Programada en Club Reatas Lima, Anulada, Se corrió regata en Playas del Sur, no válida para Ranking
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8"/>
            <rFont val="Tahoma"/>
            <family val="0"/>
          </rPr>
          <t xml:space="preserve">Regata realizada en Paracas, Sede YCP en la Zona
</t>
        </r>
      </text>
    </comment>
    <comment ref="K17" authorId="0">
      <text>
        <r>
          <rPr>
            <b/>
            <sz val="8"/>
            <rFont val="Tahoma"/>
            <family val="0"/>
          </rPr>
          <t>Sede YCP, Copa TEKNO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0"/>
          </rPr>
          <t>Sede YCP, Copa Pastas Don Italo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0"/>
          </rPr>
          <t>Sede YCP, Copa VAINSA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Sede ENP, Copa Marina de Guerra del Perú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Sede CRL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<sst xmlns="http://schemas.openxmlformats.org/spreadsheetml/2006/main" count="117" uniqueCount="89">
  <si>
    <t>AÑO</t>
  </si>
  <si>
    <t>PARTICIPANTES</t>
  </si>
  <si>
    <t>Juez :</t>
  </si>
  <si>
    <t>Psto.</t>
  </si>
  <si>
    <t>Nro.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</si>
  <si>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</si>
  <si>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</si>
  <si>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</si>
  <si>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</si>
  <si>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</si>
  <si>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</si>
  <si>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</si>
  <si>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</si>
  <si>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</si>
  <si>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</si>
  <si>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</si>
  <si>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</si>
  <si>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OCS</t>
  </si>
  <si>
    <t>"OJO"  CUADRO  DE  FORMULAS</t>
  </si>
  <si>
    <t>01º</t>
  </si>
  <si>
    <t>02º</t>
  </si>
  <si>
    <t>03º</t>
  </si>
  <si>
    <t>04º</t>
  </si>
  <si>
    <t xml:space="preserve"> </t>
  </si>
  <si>
    <t>05º</t>
  </si>
  <si>
    <t>06º</t>
  </si>
  <si>
    <t>07º</t>
  </si>
  <si>
    <t>08º</t>
  </si>
  <si>
    <t>Curare</t>
  </si>
  <si>
    <t>Escándalo</t>
  </si>
  <si>
    <t>09º</t>
  </si>
  <si>
    <t>Eupompe</t>
  </si>
  <si>
    <t>Hawk Reloaded (Volvo for Live)</t>
  </si>
  <si>
    <t>TSI ( Team PERONI)</t>
  </si>
  <si>
    <t>Regatas Too</t>
  </si>
  <si>
    <t>Vanessa</t>
  </si>
  <si>
    <t>RANKING ANUAL 2007</t>
  </si>
  <si>
    <t>Lugar</t>
  </si>
  <si>
    <t>Campeonatos: 12 (3 Descartes)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</si>
  <si>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</si>
  <si>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</si>
  <si>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</si>
  <si>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</si>
  <si>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</si>
  <si>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</si>
  <si>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</si>
  <si>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</si>
  <si>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</si>
  <si>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Velia</t>
  </si>
  <si>
    <t>Swing</t>
  </si>
  <si>
    <t>10°</t>
  </si>
  <si>
    <t>11°</t>
  </si>
  <si>
    <t>12°</t>
  </si>
  <si>
    <t>13°</t>
  </si>
  <si>
    <t>Regatas One</t>
  </si>
  <si>
    <t>Serafin</t>
  </si>
  <si>
    <t>Melite</t>
  </si>
  <si>
    <t>14°</t>
  </si>
  <si>
    <t>Atocc</t>
  </si>
  <si>
    <t>Scaramouch</t>
  </si>
  <si>
    <t>15°</t>
  </si>
  <si>
    <t>16°</t>
  </si>
  <si>
    <t>Tortuga</t>
  </si>
  <si>
    <t>17°</t>
  </si>
  <si>
    <t>Delfin</t>
  </si>
  <si>
    <t>Gohan</t>
  </si>
  <si>
    <t>18°</t>
  </si>
  <si>
    <t>19°</t>
  </si>
  <si>
    <t>Marzo (Anulado)</t>
  </si>
  <si>
    <t>Nacional: No se Descarta</t>
  </si>
  <si>
    <t>NAC</t>
  </si>
  <si>
    <t>NOV</t>
  </si>
  <si>
    <t>DIC</t>
  </si>
  <si>
    <t>Nacional: Peso doble</t>
  </si>
  <si>
    <t>Namoyoc (Naval 6)</t>
  </si>
  <si>
    <t>Ferusa (Naval 1)</t>
  </si>
  <si>
    <t>CLUB</t>
  </si>
  <si>
    <t>YCP</t>
  </si>
  <si>
    <t>YCA</t>
  </si>
  <si>
    <t>CNP</t>
  </si>
  <si>
    <t>CRL</t>
  </si>
  <si>
    <t>ENP</t>
  </si>
  <si>
    <t>35N</t>
  </si>
  <si>
    <t>PAR</t>
  </si>
  <si>
    <t>20º</t>
  </si>
  <si>
    <t>Tiamad</t>
  </si>
  <si>
    <t>21º</t>
  </si>
  <si>
    <t>Sunsplash</t>
  </si>
  <si>
    <t>YCEC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</si>
</sst>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i/>
      <sz val="18"/>
      <color indexed="23"/>
      <name val="Arial"/>
      <family val="2"/>
    </font>
    <font>
      <b/>
      <sz val="18"/>
      <color indexed="2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4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5" borderId="2" xfId="0" applyFont="1" applyFill="1" applyBorder="1" applyAlignment="1" applyProtection="1">
      <alignment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/>
      <protection locked="0"/>
    </xf>
    <xf numFmtId="0" fontId="13" fillId="3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/>
    </xf>
    <xf numFmtId="0" fontId="13" fillId="0" borderId="1" xfId="0" applyFont="1" applyBorder="1" applyAlignment="1" applyProtection="1">
      <alignment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4" fillId="10" borderId="1" xfId="0" applyFont="1" applyFill="1" applyBorder="1" applyAlignment="1" applyProtection="1">
      <alignment horizontal="center"/>
      <protection locked="0"/>
    </xf>
    <xf numFmtId="0" fontId="14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4" fillId="7" borderId="1" xfId="0" applyFont="1" applyFill="1" applyBorder="1" applyAlignment="1" applyProtection="1">
      <alignment horizontal="center"/>
      <protection locked="0"/>
    </xf>
    <xf numFmtId="0" fontId="1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13" fillId="11" borderId="1" xfId="0" applyFont="1" applyFill="1" applyBorder="1" applyAlignment="1" applyProtection="1">
      <alignment horizontal="center"/>
      <protection locked="0"/>
    </xf>
    <xf numFmtId="0" fontId="13" fillId="11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2" borderId="1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8</xdr:row>
      <xdr:rowOff>161925</xdr:rowOff>
    </xdr:from>
    <xdr:to>
      <xdr:col>12</xdr:col>
      <xdr:colOff>361950</xdr:colOff>
      <xdr:row>10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38800" y="1619250"/>
          <a:ext cx="1533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23</xdr:col>
      <xdr:colOff>0</xdr:colOff>
      <xdr:row>15</xdr:row>
      <xdr:rowOff>38100</xdr:rowOff>
    </xdr:from>
    <xdr:to>
      <xdr:col>23</xdr:col>
      <xdr:colOff>0</xdr:colOff>
      <xdr:row>18</xdr:row>
      <xdr:rowOff>171450</xdr:rowOff>
    </xdr:to>
    <xdr:sp>
      <xdr:nvSpPr>
        <xdr:cNvPr id="2" name="Texto 5"/>
        <xdr:cNvSpPr txBox="1">
          <a:spLocks noChangeArrowheads="1"/>
        </xdr:cNvSpPr>
      </xdr:nvSpPr>
      <xdr:spPr>
        <a:xfrm>
          <a:off x="11020425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23</xdr:col>
      <xdr:colOff>0</xdr:colOff>
      <xdr:row>15</xdr:row>
      <xdr:rowOff>38100</xdr:rowOff>
    </xdr:from>
    <xdr:to>
      <xdr:col>23</xdr:col>
      <xdr:colOff>0</xdr:colOff>
      <xdr:row>18</xdr:row>
      <xdr:rowOff>171450</xdr:rowOff>
    </xdr:to>
    <xdr:sp>
      <xdr:nvSpPr>
        <xdr:cNvPr id="3" name="Texto 6"/>
        <xdr:cNvSpPr txBox="1">
          <a:spLocks noChangeArrowheads="1"/>
        </xdr:cNvSpPr>
      </xdr:nvSpPr>
      <xdr:spPr>
        <a:xfrm>
          <a:off x="11020425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23</xdr:col>
      <xdr:colOff>0</xdr:colOff>
      <xdr:row>15</xdr:row>
      <xdr:rowOff>38100</xdr:rowOff>
    </xdr:from>
    <xdr:to>
      <xdr:col>23</xdr:col>
      <xdr:colOff>0</xdr:colOff>
      <xdr:row>18</xdr:row>
      <xdr:rowOff>171450</xdr:rowOff>
    </xdr:to>
    <xdr:sp>
      <xdr:nvSpPr>
        <xdr:cNvPr id="4" name="Texto 7"/>
        <xdr:cNvSpPr txBox="1">
          <a:spLocks noChangeArrowheads="1"/>
        </xdr:cNvSpPr>
      </xdr:nvSpPr>
      <xdr:spPr>
        <a:xfrm>
          <a:off x="11020425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23</xdr:col>
      <xdr:colOff>0</xdr:colOff>
      <xdr:row>15</xdr:row>
      <xdr:rowOff>38100</xdr:rowOff>
    </xdr:from>
    <xdr:to>
      <xdr:col>23</xdr:col>
      <xdr:colOff>0</xdr:colOff>
      <xdr:row>18</xdr:row>
      <xdr:rowOff>171450</xdr:rowOff>
    </xdr:to>
    <xdr:sp>
      <xdr:nvSpPr>
        <xdr:cNvPr id="5" name="Texto 8"/>
        <xdr:cNvSpPr txBox="1">
          <a:spLocks noChangeArrowheads="1"/>
        </xdr:cNvSpPr>
      </xdr:nvSpPr>
      <xdr:spPr>
        <a:xfrm>
          <a:off x="11020425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 editAs="oneCell">
    <xdr:from>
      <xdr:col>2</xdr:col>
      <xdr:colOff>1343025</xdr:colOff>
      <xdr:row>2</xdr:row>
      <xdr:rowOff>123825</xdr:rowOff>
    </xdr:from>
    <xdr:to>
      <xdr:col>2</xdr:col>
      <xdr:colOff>1800225</xdr:colOff>
      <xdr:row>7</xdr:row>
      <xdr:rowOff>28575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47675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E43"/>
  <sheetViews>
    <sheetView showGridLines="0" tabSelected="1" zoomScale="75" zoomScaleNormal="75" workbookViewId="0" topLeftCell="A5">
      <selection activeCell="R7" sqref="R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33.28125" style="1" customWidth="1"/>
    <col min="4" max="4" width="12.00390625" style="1" customWidth="1"/>
    <col min="5" max="5" width="9.421875" style="1" customWidth="1"/>
    <col min="6" max="18" width="5.7109375" style="1" customWidth="1"/>
    <col min="19" max="19" width="3.8515625" style="0" customWidth="1"/>
    <col min="20" max="20" width="6.57421875" style="0" customWidth="1"/>
    <col min="21" max="21" width="5.8515625" style="0" customWidth="1"/>
    <col min="22" max="22" width="7.8515625" style="0" customWidth="1"/>
    <col min="23" max="23" width="4.7109375" style="0" customWidth="1"/>
    <col min="26" max="32" width="5.57421875" style="0" hidden="1" customWidth="1"/>
  </cols>
  <sheetData>
    <row r="1" ht="12.75"/>
    <row r="2" ht="12.75"/>
    <row r="3" ht="12.75"/>
    <row r="4" ht="12.75"/>
    <row r="5" spans="6:22" s="67" customFormat="1" ht="23.25">
      <c r="F5" s="67" t="s">
        <v>36</v>
      </c>
      <c r="J5" s="68"/>
      <c r="L5" s="69"/>
      <c r="M5" s="70"/>
      <c r="R5" s="69"/>
      <c r="S5" s="71"/>
      <c r="T5" s="72"/>
      <c r="U5" s="72"/>
      <c r="V5" s="72"/>
    </row>
    <row r="6" spans="2:19" ht="15" customHeight="1">
      <c r="B6" s="43"/>
      <c r="C6" s="44"/>
      <c r="D6" s="44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95"/>
      <c r="S6" s="42"/>
    </row>
    <row r="7" spans="3:19" ht="12.75"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"/>
    </row>
    <row r="8" spans="3:19" ht="12.75"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7"/>
    </row>
    <row r="9" ht="13.5" thickBot="1">
      <c r="G9" s="1" t="s">
        <v>23</v>
      </c>
    </row>
    <row r="10" spans="2:18" ht="15">
      <c r="B10" s="38" t="s">
        <v>0</v>
      </c>
      <c r="C10" s="40" t="s">
        <v>1</v>
      </c>
      <c r="D10" s="84"/>
      <c r="E10" s="2"/>
      <c r="F10" s="59" t="s">
        <v>2</v>
      </c>
      <c r="G10" s="60"/>
      <c r="H10" s="61"/>
      <c r="I10" s="58"/>
      <c r="J10" s="58"/>
      <c r="K10" s="58"/>
      <c r="L10" s="58"/>
      <c r="M10" s="58"/>
      <c r="N10" s="58"/>
      <c r="O10" s="58"/>
      <c r="P10" s="58"/>
      <c r="Q10" s="58"/>
      <c r="R10" s="96"/>
    </row>
    <row r="11" spans="2:18" ht="18" customHeight="1" thickBot="1">
      <c r="B11" s="39">
        <v>2007</v>
      </c>
      <c r="C11" s="3" t="s">
        <v>15</v>
      </c>
      <c r="D11" s="88"/>
      <c r="E11" s="57"/>
      <c r="F11" s="62"/>
      <c r="G11" s="63"/>
      <c r="H11" s="64"/>
      <c r="I11" s="58"/>
      <c r="J11" s="58"/>
      <c r="K11" s="58"/>
      <c r="L11" s="58"/>
      <c r="M11" s="58"/>
      <c r="N11" s="58"/>
      <c r="O11" s="58"/>
      <c r="P11" s="58"/>
      <c r="Q11" s="58"/>
      <c r="R11" s="96"/>
    </row>
    <row r="12" spans="3:19" s="4" customFormat="1" ht="12.75" customHeight="1">
      <c r="C12" s="5"/>
      <c r="D12" s="8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"/>
    </row>
    <row r="13" spans="3:18" ht="16.5" customHeight="1">
      <c r="C13" s="20" t="s">
        <v>37</v>
      </c>
      <c r="D13" s="86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7"/>
    </row>
    <row r="14" spans="1:23" ht="12.75">
      <c r="A14" s="4"/>
      <c r="B14" s="10" t="s">
        <v>3</v>
      </c>
      <c r="C14" s="11" t="s">
        <v>38</v>
      </c>
      <c r="D14" s="87"/>
      <c r="F14" s="12" t="s">
        <v>39</v>
      </c>
      <c r="G14" s="12" t="s">
        <v>40</v>
      </c>
      <c r="H14" s="81" t="s">
        <v>41</v>
      </c>
      <c r="I14" s="12" t="s">
        <v>42</v>
      </c>
      <c r="J14" s="12" t="s">
        <v>43</v>
      </c>
      <c r="K14" s="12" t="s">
        <v>44</v>
      </c>
      <c r="L14" s="12" t="s">
        <v>45</v>
      </c>
      <c r="M14" s="12" t="s">
        <v>46</v>
      </c>
      <c r="N14" s="12" t="s">
        <v>47</v>
      </c>
      <c r="O14" s="78" t="s">
        <v>70</v>
      </c>
      <c r="P14" s="78" t="s">
        <v>70</v>
      </c>
      <c r="Q14" s="12" t="s">
        <v>71</v>
      </c>
      <c r="R14" s="12" t="s">
        <v>72</v>
      </c>
      <c r="S14" s="8"/>
      <c r="T14" s="13" t="s">
        <v>5</v>
      </c>
      <c r="U14" s="10" t="s">
        <v>6</v>
      </c>
      <c r="V14" s="13" t="s">
        <v>5</v>
      </c>
      <c r="W14" s="13"/>
    </row>
    <row r="15" spans="1:23" ht="12.75">
      <c r="A15" s="4"/>
      <c r="B15" s="4"/>
      <c r="C15" s="82" t="s">
        <v>68</v>
      </c>
      <c r="D15" s="8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6" t="s">
        <v>8</v>
      </c>
      <c r="U15" s="17"/>
      <c r="V15" s="16" t="s">
        <v>9</v>
      </c>
      <c r="W15" s="16"/>
    </row>
    <row r="16" spans="1:24" ht="12.75">
      <c r="A16" s="4"/>
      <c r="B16" s="4"/>
      <c r="C16" s="77" t="s">
        <v>69</v>
      </c>
      <c r="D16" s="89"/>
      <c r="E16" s="12" t="s">
        <v>4</v>
      </c>
      <c r="F16" s="18" t="s">
        <v>78</v>
      </c>
      <c r="G16" s="18" t="s">
        <v>77</v>
      </c>
      <c r="H16" s="18"/>
      <c r="I16" s="18" t="s">
        <v>80</v>
      </c>
      <c r="J16" s="18" t="s">
        <v>83</v>
      </c>
      <c r="K16" s="18" t="s">
        <v>77</v>
      </c>
      <c r="L16" s="18" t="s">
        <v>77</v>
      </c>
      <c r="M16" s="18" t="s">
        <v>77</v>
      </c>
      <c r="N16" s="18" t="s">
        <v>81</v>
      </c>
      <c r="O16" s="18" t="s">
        <v>77</v>
      </c>
      <c r="P16" s="18" t="s">
        <v>77</v>
      </c>
      <c r="Q16" s="18" t="s">
        <v>77</v>
      </c>
      <c r="R16" s="18" t="s">
        <v>78</v>
      </c>
      <c r="S16" s="19"/>
      <c r="T16" s="8"/>
      <c r="U16" s="8"/>
      <c r="V16" s="8"/>
      <c r="W16" s="4"/>
      <c r="X16" s="45"/>
    </row>
    <row r="17" spans="1:31" ht="14.25" customHeight="1">
      <c r="A17" s="4"/>
      <c r="B17" s="4"/>
      <c r="C17" s="83" t="s">
        <v>73</v>
      </c>
      <c r="D17" s="90" t="s">
        <v>76</v>
      </c>
      <c r="E17" s="12" t="s">
        <v>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7"/>
      <c r="U17" s="7"/>
      <c r="V17" s="7"/>
      <c r="W17" s="4"/>
      <c r="X17" s="45"/>
      <c r="Z17" s="21" t="s">
        <v>18</v>
      </c>
      <c r="AA17" s="22"/>
      <c r="AB17" s="22"/>
      <c r="AC17" s="22"/>
      <c r="AD17" s="22"/>
      <c r="AE17" s="23"/>
    </row>
    <row r="18" spans="1:24" ht="6" customHeight="1" thickBot="1">
      <c r="A18" s="4"/>
      <c r="B18" s="4"/>
      <c r="C18" s="4"/>
      <c r="D18" s="9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7"/>
      <c r="U18" s="7"/>
      <c r="V18" s="7"/>
      <c r="W18" s="4"/>
      <c r="X18" s="45"/>
    </row>
    <row r="19" spans="1:31" ht="13.5" thickBot="1">
      <c r="A19" s="24"/>
      <c r="B19" s="24"/>
      <c r="C19" s="25"/>
      <c r="D19" s="28"/>
      <c r="E19" s="26"/>
      <c r="F19" s="27"/>
      <c r="G19" s="27"/>
      <c r="H19" s="27" t="s">
        <v>16</v>
      </c>
      <c r="I19" s="27"/>
      <c r="J19" s="27"/>
      <c r="K19" s="27"/>
      <c r="L19" s="27"/>
      <c r="M19" s="27"/>
      <c r="N19" s="27"/>
      <c r="O19" s="27"/>
      <c r="P19" s="27"/>
      <c r="Q19" s="27"/>
      <c r="R19" s="98"/>
      <c r="S19" s="28"/>
      <c r="T19" s="28"/>
      <c r="U19" s="28"/>
      <c r="V19" s="29"/>
      <c r="W19" s="24"/>
      <c r="X19" s="45"/>
      <c r="Z19" s="30" t="s">
        <v>10</v>
      </c>
      <c r="AA19" s="30" t="s">
        <v>12</v>
      </c>
      <c r="AB19" s="30" t="s">
        <v>11</v>
      </c>
      <c r="AC19" s="30" t="s">
        <v>17</v>
      </c>
      <c r="AD19" s="30" t="s">
        <v>13</v>
      </c>
      <c r="AE19" s="30" t="s">
        <v>14</v>
      </c>
    </row>
    <row r="20" spans="1:31" s="4" customFormat="1" ht="6" customHeight="1">
      <c r="A20" s="24"/>
      <c r="B20" s="24"/>
      <c r="C20" s="24"/>
      <c r="D20" s="9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33"/>
      <c r="U20" s="33"/>
      <c r="V20" s="33"/>
      <c r="W20" s="24"/>
      <c r="Z20"/>
      <c r="AA20"/>
      <c r="AB20"/>
      <c r="AC20"/>
      <c r="AD20"/>
      <c r="AE20"/>
    </row>
    <row r="21" spans="1:31" ht="15.75">
      <c r="A21" s="24"/>
      <c r="B21" s="46" t="s">
        <v>19</v>
      </c>
      <c r="C21" s="52" t="s">
        <v>32</v>
      </c>
      <c r="D21" s="92" t="s">
        <v>88</v>
      </c>
      <c r="E21" s="48">
        <v>4915</v>
      </c>
      <c r="F21" s="100">
        <v>6</v>
      </c>
      <c r="G21" s="101">
        <v>5</v>
      </c>
      <c r="H21" s="79"/>
      <c r="I21" s="49">
        <v>2</v>
      </c>
      <c r="J21" s="49">
        <v>1</v>
      </c>
      <c r="K21" s="49">
        <v>1</v>
      </c>
      <c r="L21" s="49">
        <v>2</v>
      </c>
      <c r="M21" s="49">
        <v>2</v>
      </c>
      <c r="N21" s="49">
        <v>1</v>
      </c>
      <c r="O21" s="75">
        <v>1</v>
      </c>
      <c r="P21" s="75">
        <v>1</v>
      </c>
      <c r="Q21" s="100">
        <v>3</v>
      </c>
      <c r="R21" s="49">
        <v>2</v>
      </c>
      <c r="S21" s="50"/>
      <c r="T21" s="51">
        <f aca="true" t="shared" si="0" ref="T21:T41">SUM(F21:R21)</f>
        <v>27</v>
      </c>
      <c r="U21" s="103">
        <v>14</v>
      </c>
      <c r="V21" s="104">
        <f aca="true" t="shared" si="1" ref="V21:V41">+T21-U21</f>
        <v>13</v>
      </c>
      <c r="W21" s="24"/>
      <c r="Z21" s="34">
        <f>(COUNTIF($F27:$R27,"DNS")+(COUNTIF($F27:$R27,"DNS"))*$E$11)</f>
        <v>0</v>
      </c>
      <c r="AA21" s="34">
        <f>(COUNTIF($F27:$R27,"DNF")+(COUNTIF($F27:$R27,"DNF"))*$E$11)</f>
        <v>0</v>
      </c>
      <c r="AB21" s="34">
        <f>(COUNTIF($F27:$R27,"DSQ")+(COUNTIF($F27:$R27,"DSQ"))*$E$11)</f>
        <v>0</v>
      </c>
      <c r="AC21" s="34">
        <f>(COUNTIF($F27:$R27,"OCS")+(COUNTIF($F27:$R27,"OCS"))*$E$11)</f>
        <v>0</v>
      </c>
      <c r="AD21" s="34">
        <f>(COUNTIF($F27:$R27,"DNC")+(COUNTIF($F27:$R27,"DNC"))*$E$11)</f>
        <v>0</v>
      </c>
      <c r="AE21" s="37">
        <f>IF(MAX(Z21:AD21)&gt;0,($E$11)+1,0)</f>
        <v>0</v>
      </c>
    </row>
    <row r="22" spans="1:23" ht="15.75">
      <c r="A22" s="24"/>
      <c r="B22" s="46" t="s">
        <v>20</v>
      </c>
      <c r="C22" s="52" t="s">
        <v>33</v>
      </c>
      <c r="D22" s="92" t="s">
        <v>78</v>
      </c>
      <c r="E22" s="53">
        <v>4407</v>
      </c>
      <c r="F22" s="101">
        <v>5</v>
      </c>
      <c r="G22" s="49">
        <v>2</v>
      </c>
      <c r="H22" s="79"/>
      <c r="I22" s="49">
        <v>3</v>
      </c>
      <c r="J22" s="100">
        <v>4</v>
      </c>
      <c r="K22" s="55">
        <v>2</v>
      </c>
      <c r="L22" s="55">
        <v>1</v>
      </c>
      <c r="M22" s="55">
        <v>1</v>
      </c>
      <c r="N22" s="55">
        <v>2</v>
      </c>
      <c r="O22" s="76">
        <v>2</v>
      </c>
      <c r="P22" s="76">
        <v>2</v>
      </c>
      <c r="Q22" s="55">
        <v>1</v>
      </c>
      <c r="R22" s="102">
        <v>4</v>
      </c>
      <c r="S22" s="56"/>
      <c r="T22" s="51">
        <f t="shared" si="0"/>
        <v>29</v>
      </c>
      <c r="U22" s="103">
        <v>13</v>
      </c>
      <c r="V22" s="104">
        <f t="shared" si="1"/>
        <v>16</v>
      </c>
      <c r="W22" s="24"/>
    </row>
    <row r="23" spans="1:23" ht="15.75">
      <c r="A23" s="24"/>
      <c r="B23" s="46" t="s">
        <v>21</v>
      </c>
      <c r="C23" s="52" t="s">
        <v>74</v>
      </c>
      <c r="D23" s="92" t="s">
        <v>79</v>
      </c>
      <c r="E23" s="53">
        <v>4913</v>
      </c>
      <c r="F23" s="54">
        <v>1</v>
      </c>
      <c r="G23" s="49">
        <v>1</v>
      </c>
      <c r="H23" s="79"/>
      <c r="I23" s="100">
        <v>5</v>
      </c>
      <c r="J23" s="49">
        <v>2</v>
      </c>
      <c r="K23" s="102">
        <v>7</v>
      </c>
      <c r="L23" s="55">
        <v>4</v>
      </c>
      <c r="M23" s="55">
        <v>3</v>
      </c>
      <c r="N23" s="55">
        <v>3</v>
      </c>
      <c r="O23" s="75">
        <v>6</v>
      </c>
      <c r="P23" s="75">
        <v>6</v>
      </c>
      <c r="Q23" s="55">
        <v>4</v>
      </c>
      <c r="R23" s="102">
        <v>6</v>
      </c>
      <c r="S23" s="56"/>
      <c r="T23" s="51">
        <f t="shared" si="0"/>
        <v>48</v>
      </c>
      <c r="U23" s="103">
        <v>18</v>
      </c>
      <c r="V23" s="104">
        <f t="shared" si="1"/>
        <v>30</v>
      </c>
      <c r="W23" s="24"/>
    </row>
    <row r="24" spans="1:23" ht="15.75">
      <c r="A24" s="24"/>
      <c r="B24" s="46" t="s">
        <v>22</v>
      </c>
      <c r="C24" s="52" t="s">
        <v>75</v>
      </c>
      <c r="D24" s="92" t="s">
        <v>79</v>
      </c>
      <c r="E24" s="53">
        <v>4608</v>
      </c>
      <c r="F24" s="54">
        <v>2</v>
      </c>
      <c r="G24" s="49">
        <v>3</v>
      </c>
      <c r="H24" s="79"/>
      <c r="I24" s="49">
        <v>4</v>
      </c>
      <c r="J24" s="49">
        <v>3</v>
      </c>
      <c r="K24" s="55">
        <v>4</v>
      </c>
      <c r="L24" s="102">
        <v>5</v>
      </c>
      <c r="M24" s="102">
        <v>6</v>
      </c>
      <c r="N24" s="55">
        <v>5</v>
      </c>
      <c r="O24" s="75">
        <v>5</v>
      </c>
      <c r="P24" s="75">
        <v>5</v>
      </c>
      <c r="Q24" s="102">
        <v>6</v>
      </c>
      <c r="R24" s="55">
        <v>1</v>
      </c>
      <c r="S24" s="56"/>
      <c r="T24" s="51">
        <f t="shared" si="0"/>
        <v>49</v>
      </c>
      <c r="U24" s="103">
        <v>17</v>
      </c>
      <c r="V24" s="104">
        <f t="shared" si="1"/>
        <v>32</v>
      </c>
      <c r="W24" s="24"/>
    </row>
    <row r="25" spans="1:23" ht="15.75">
      <c r="A25" s="24"/>
      <c r="B25" s="46" t="s">
        <v>24</v>
      </c>
      <c r="C25" s="47" t="s">
        <v>54</v>
      </c>
      <c r="D25" s="92" t="s">
        <v>80</v>
      </c>
      <c r="E25" s="48">
        <v>321</v>
      </c>
      <c r="F25" s="55">
        <v>6</v>
      </c>
      <c r="G25" s="49">
        <v>5</v>
      </c>
      <c r="H25" s="80"/>
      <c r="I25" s="65">
        <v>1</v>
      </c>
      <c r="J25" s="49">
        <v>5</v>
      </c>
      <c r="K25" s="49">
        <v>3</v>
      </c>
      <c r="L25" s="100">
        <v>7</v>
      </c>
      <c r="M25" s="100">
        <v>11</v>
      </c>
      <c r="N25" s="100">
        <v>10</v>
      </c>
      <c r="O25" s="76">
        <v>3</v>
      </c>
      <c r="P25" s="76">
        <v>3</v>
      </c>
      <c r="Q25" s="49">
        <v>6</v>
      </c>
      <c r="R25" s="99">
        <v>6</v>
      </c>
      <c r="S25" s="50"/>
      <c r="T25" s="51">
        <f t="shared" si="0"/>
        <v>66</v>
      </c>
      <c r="U25" s="103">
        <v>28</v>
      </c>
      <c r="V25" s="104">
        <f t="shared" si="1"/>
        <v>38</v>
      </c>
      <c r="W25" s="24"/>
    </row>
    <row r="26" spans="1:23" ht="15.75">
      <c r="A26" s="24"/>
      <c r="B26" s="46" t="s">
        <v>25</v>
      </c>
      <c r="C26" s="52" t="s">
        <v>29</v>
      </c>
      <c r="D26" s="92" t="s">
        <v>78</v>
      </c>
      <c r="E26" s="53">
        <v>4918</v>
      </c>
      <c r="F26" s="101">
        <v>6</v>
      </c>
      <c r="G26" s="49">
        <v>5</v>
      </c>
      <c r="H26" s="79"/>
      <c r="I26" s="100">
        <v>9</v>
      </c>
      <c r="J26" s="49">
        <v>5</v>
      </c>
      <c r="K26" s="55">
        <v>5</v>
      </c>
      <c r="L26" s="102">
        <v>8</v>
      </c>
      <c r="M26" s="55">
        <v>4</v>
      </c>
      <c r="N26" s="55">
        <v>4</v>
      </c>
      <c r="O26" s="76">
        <v>8</v>
      </c>
      <c r="P26" s="76">
        <v>8</v>
      </c>
      <c r="Q26" s="55">
        <v>6</v>
      </c>
      <c r="R26" s="55">
        <v>3</v>
      </c>
      <c r="S26" s="56"/>
      <c r="T26" s="51">
        <f t="shared" si="0"/>
        <v>71</v>
      </c>
      <c r="U26" s="103">
        <v>23</v>
      </c>
      <c r="V26" s="104">
        <f t="shared" si="1"/>
        <v>48</v>
      </c>
      <c r="W26" s="24"/>
    </row>
    <row r="27" spans="1:31" ht="15.75">
      <c r="A27" s="24"/>
      <c r="B27" s="46" t="s">
        <v>26</v>
      </c>
      <c r="C27" s="47" t="s">
        <v>59</v>
      </c>
      <c r="D27" s="92" t="s">
        <v>77</v>
      </c>
      <c r="E27" s="48"/>
      <c r="F27" s="55">
        <v>6</v>
      </c>
      <c r="G27" s="49">
        <v>5</v>
      </c>
      <c r="H27" s="80"/>
      <c r="I27" s="65">
        <v>9</v>
      </c>
      <c r="J27" s="49">
        <v>5</v>
      </c>
      <c r="K27" s="100">
        <v>12</v>
      </c>
      <c r="L27" s="100">
        <v>9</v>
      </c>
      <c r="M27" s="49">
        <v>8</v>
      </c>
      <c r="N27" s="100">
        <v>10</v>
      </c>
      <c r="O27" s="75">
        <v>4</v>
      </c>
      <c r="P27" s="75">
        <v>4</v>
      </c>
      <c r="Q27" s="49">
        <v>2</v>
      </c>
      <c r="R27" s="99">
        <v>6</v>
      </c>
      <c r="S27" s="50"/>
      <c r="T27" s="51">
        <f t="shared" si="0"/>
        <v>80</v>
      </c>
      <c r="U27" s="103">
        <v>31</v>
      </c>
      <c r="V27" s="104">
        <f t="shared" si="1"/>
        <v>49</v>
      </c>
      <c r="W27" s="24"/>
      <c r="Z27" s="34">
        <f>(COUNTIF($F21:$R21,"DNS")+(COUNTIF($F21:$R21,"DNS"))*$E$11)</f>
        <v>0</v>
      </c>
      <c r="AA27" s="34">
        <f>(COUNTIF($F21:$R21,"DNF")+(COUNTIF($F21:$R21,"DNF"))*$E$11)</f>
        <v>0</v>
      </c>
      <c r="AB27" s="34">
        <f>(COUNTIF($F21:$R21,"DSQ")+(COUNTIF($F21:$R21,"DSQ"))*$E$11)</f>
        <v>0</v>
      </c>
      <c r="AC27" s="34">
        <f>(COUNTIF($F21:$R21,"OCS")+(COUNTIF($F21:$R21,"OCS"))*$E$11)</f>
        <v>0</v>
      </c>
      <c r="AD27" s="34">
        <f>(COUNTIF($F21:$R21,"DNC")+(COUNTIF($F21:$R21,"DNC"))*$E$11)</f>
        <v>0</v>
      </c>
      <c r="AE27" s="37">
        <f>IF(MAX(Z27:AD27)&gt;0,($E$11)+1,0)</f>
        <v>0</v>
      </c>
    </row>
    <row r="28" spans="1:31" ht="15.75">
      <c r="A28" s="24"/>
      <c r="B28" s="46" t="s">
        <v>27</v>
      </c>
      <c r="C28" s="47" t="s">
        <v>85</v>
      </c>
      <c r="D28" s="92" t="s">
        <v>78</v>
      </c>
      <c r="E28" s="48"/>
      <c r="F28" s="55">
        <v>6</v>
      </c>
      <c r="G28" s="49">
        <v>5</v>
      </c>
      <c r="H28" s="80"/>
      <c r="I28" s="65">
        <v>9</v>
      </c>
      <c r="J28" s="49">
        <v>5</v>
      </c>
      <c r="K28" s="100">
        <v>14</v>
      </c>
      <c r="L28" s="100">
        <v>14</v>
      </c>
      <c r="M28" s="100">
        <v>11</v>
      </c>
      <c r="N28" s="49">
        <v>10</v>
      </c>
      <c r="O28" s="76">
        <v>7</v>
      </c>
      <c r="P28" s="76">
        <v>7</v>
      </c>
      <c r="Q28" s="55">
        <v>6</v>
      </c>
      <c r="R28" s="99">
        <v>5</v>
      </c>
      <c r="S28" s="50"/>
      <c r="T28" s="51">
        <f t="shared" si="0"/>
        <v>99</v>
      </c>
      <c r="U28" s="103">
        <v>39</v>
      </c>
      <c r="V28" s="104">
        <f t="shared" si="1"/>
        <v>60</v>
      </c>
      <c r="W28" s="24"/>
      <c r="Z28" s="34"/>
      <c r="AA28" s="34"/>
      <c r="AB28" s="34"/>
      <c r="AC28" s="34"/>
      <c r="AD28" s="34"/>
      <c r="AE28" s="37"/>
    </row>
    <row r="29" spans="1:31" ht="15.75">
      <c r="A29" s="24"/>
      <c r="B29" s="46" t="s">
        <v>30</v>
      </c>
      <c r="C29" s="47" t="s">
        <v>58</v>
      </c>
      <c r="D29" s="92" t="s">
        <v>77</v>
      </c>
      <c r="E29" s="48">
        <v>4612</v>
      </c>
      <c r="F29" s="55">
        <v>6</v>
      </c>
      <c r="G29" s="49">
        <v>5</v>
      </c>
      <c r="H29" s="80"/>
      <c r="I29" s="105">
        <v>9</v>
      </c>
      <c r="J29" s="49">
        <v>5</v>
      </c>
      <c r="K29" s="49">
        <v>8</v>
      </c>
      <c r="L29" s="49">
        <v>3</v>
      </c>
      <c r="M29" s="100">
        <v>11</v>
      </c>
      <c r="N29" s="100">
        <v>10</v>
      </c>
      <c r="O29" s="75">
        <v>11</v>
      </c>
      <c r="P29" s="75">
        <v>11</v>
      </c>
      <c r="Q29" s="55">
        <v>6</v>
      </c>
      <c r="R29" s="99">
        <v>6</v>
      </c>
      <c r="S29" s="50"/>
      <c r="T29" s="51">
        <f t="shared" si="0"/>
        <v>91</v>
      </c>
      <c r="U29" s="103">
        <v>30</v>
      </c>
      <c r="V29" s="104">
        <f t="shared" si="1"/>
        <v>61</v>
      </c>
      <c r="W29" s="24"/>
      <c r="Z29" s="34"/>
      <c r="AA29" s="34"/>
      <c r="AB29" s="34"/>
      <c r="AC29" s="34"/>
      <c r="AD29" s="34"/>
      <c r="AE29" s="37"/>
    </row>
    <row r="30" spans="1:31" ht="15.75">
      <c r="A30" s="24"/>
      <c r="B30" s="46" t="s">
        <v>50</v>
      </c>
      <c r="C30" s="52" t="s">
        <v>34</v>
      </c>
      <c r="D30" s="92" t="s">
        <v>80</v>
      </c>
      <c r="E30" s="53"/>
      <c r="F30" s="54">
        <v>6</v>
      </c>
      <c r="G30" s="49">
        <v>5</v>
      </c>
      <c r="H30" s="79"/>
      <c r="I30" s="49">
        <v>9</v>
      </c>
      <c r="J30" s="49">
        <v>5</v>
      </c>
      <c r="K30" s="102">
        <v>11</v>
      </c>
      <c r="L30" s="102">
        <v>10</v>
      </c>
      <c r="M30" s="102">
        <v>11</v>
      </c>
      <c r="N30" s="55">
        <v>6</v>
      </c>
      <c r="O30" s="76">
        <v>9</v>
      </c>
      <c r="P30" s="76">
        <v>9</v>
      </c>
      <c r="Q30" s="55">
        <v>6</v>
      </c>
      <c r="R30" s="55">
        <v>6</v>
      </c>
      <c r="S30" s="56"/>
      <c r="T30" s="51">
        <f t="shared" si="0"/>
        <v>93</v>
      </c>
      <c r="U30" s="103">
        <v>32</v>
      </c>
      <c r="V30" s="104">
        <f t="shared" si="1"/>
        <v>61</v>
      </c>
      <c r="W30" s="24"/>
      <c r="Z30" s="34"/>
      <c r="AA30" s="34"/>
      <c r="AB30" s="34"/>
      <c r="AC30" s="34"/>
      <c r="AD30" s="34"/>
      <c r="AE30" s="37"/>
    </row>
    <row r="31" spans="1:31" ht="15.75">
      <c r="A31" s="24"/>
      <c r="B31" s="46" t="s">
        <v>51</v>
      </c>
      <c r="C31" s="47" t="s">
        <v>64</v>
      </c>
      <c r="D31" s="92" t="s">
        <v>77</v>
      </c>
      <c r="E31" s="48" t="s">
        <v>82</v>
      </c>
      <c r="F31" s="55">
        <v>6</v>
      </c>
      <c r="G31" s="49">
        <v>5</v>
      </c>
      <c r="H31" s="80"/>
      <c r="I31" s="65">
        <v>9</v>
      </c>
      <c r="J31" s="49">
        <v>5</v>
      </c>
      <c r="K31" s="100">
        <v>14</v>
      </c>
      <c r="L31" s="100">
        <v>14</v>
      </c>
      <c r="M31" s="49">
        <v>5</v>
      </c>
      <c r="N31" s="100">
        <v>10</v>
      </c>
      <c r="O31" s="75">
        <v>10</v>
      </c>
      <c r="P31" s="75">
        <v>10</v>
      </c>
      <c r="Q31" s="55">
        <v>6</v>
      </c>
      <c r="R31" s="99">
        <v>6</v>
      </c>
      <c r="S31" s="50"/>
      <c r="T31" s="51">
        <f t="shared" si="0"/>
        <v>100</v>
      </c>
      <c r="U31" s="103">
        <v>38</v>
      </c>
      <c r="V31" s="104">
        <f t="shared" si="1"/>
        <v>62</v>
      </c>
      <c r="W31" s="24"/>
      <c r="Z31" s="34"/>
      <c r="AA31" s="34"/>
      <c r="AB31" s="34"/>
      <c r="AC31" s="34"/>
      <c r="AD31" s="34"/>
      <c r="AE31" s="37"/>
    </row>
    <row r="32" spans="1:31" ht="15.75">
      <c r="A32" s="24"/>
      <c r="B32" s="46" t="s">
        <v>52</v>
      </c>
      <c r="C32" s="47" t="s">
        <v>48</v>
      </c>
      <c r="D32" s="92" t="s">
        <v>78</v>
      </c>
      <c r="E32" s="48"/>
      <c r="F32" s="55">
        <v>3</v>
      </c>
      <c r="G32" s="49">
        <v>5</v>
      </c>
      <c r="H32" s="80"/>
      <c r="I32" s="65">
        <v>9</v>
      </c>
      <c r="J32" s="49">
        <v>5</v>
      </c>
      <c r="K32" s="49">
        <v>6</v>
      </c>
      <c r="L32" s="100">
        <v>14</v>
      </c>
      <c r="M32" s="100">
        <v>11</v>
      </c>
      <c r="N32" s="100">
        <v>10</v>
      </c>
      <c r="O32" s="76">
        <v>13</v>
      </c>
      <c r="P32" s="76">
        <v>13</v>
      </c>
      <c r="Q32" s="55">
        <v>6</v>
      </c>
      <c r="R32" s="99">
        <v>6</v>
      </c>
      <c r="S32" s="50"/>
      <c r="T32" s="51">
        <f t="shared" si="0"/>
        <v>101</v>
      </c>
      <c r="U32" s="103">
        <v>35</v>
      </c>
      <c r="V32" s="104">
        <f t="shared" si="1"/>
        <v>66</v>
      </c>
      <c r="W32" s="24"/>
      <c r="Z32" s="34"/>
      <c r="AA32" s="34"/>
      <c r="AB32" s="34"/>
      <c r="AC32" s="34"/>
      <c r="AD32" s="34"/>
      <c r="AE32" s="37"/>
    </row>
    <row r="33" spans="1:31" ht="15.75">
      <c r="A33" s="24"/>
      <c r="B33" s="46" t="s">
        <v>53</v>
      </c>
      <c r="C33" s="47" t="s">
        <v>35</v>
      </c>
      <c r="D33" s="92" t="s">
        <v>77</v>
      </c>
      <c r="E33" s="48"/>
      <c r="F33" s="55">
        <v>6</v>
      </c>
      <c r="G33" s="49">
        <v>5</v>
      </c>
      <c r="H33" s="80"/>
      <c r="I33" s="65">
        <v>9</v>
      </c>
      <c r="J33" s="49">
        <v>5</v>
      </c>
      <c r="K33" s="100">
        <v>10</v>
      </c>
      <c r="L33" s="100">
        <v>12</v>
      </c>
      <c r="M33" s="100">
        <v>11</v>
      </c>
      <c r="N33" s="49">
        <v>8</v>
      </c>
      <c r="O33" s="76">
        <v>12</v>
      </c>
      <c r="P33" s="76">
        <v>12</v>
      </c>
      <c r="Q33" s="55">
        <v>6</v>
      </c>
      <c r="R33" s="99">
        <v>6</v>
      </c>
      <c r="S33" s="50"/>
      <c r="T33" s="51">
        <f t="shared" si="0"/>
        <v>102</v>
      </c>
      <c r="U33" s="103">
        <v>33</v>
      </c>
      <c r="V33" s="104">
        <f t="shared" si="1"/>
        <v>69</v>
      </c>
      <c r="W33" s="24"/>
      <c r="Z33" s="34"/>
      <c r="AA33" s="34"/>
      <c r="AB33" s="34"/>
      <c r="AC33" s="34"/>
      <c r="AD33" s="34"/>
      <c r="AE33" s="37"/>
    </row>
    <row r="34" spans="1:31" ht="15.75">
      <c r="A34" s="24"/>
      <c r="B34" s="46" t="s">
        <v>57</v>
      </c>
      <c r="C34" s="51" t="s">
        <v>28</v>
      </c>
      <c r="D34" s="93" t="s">
        <v>77</v>
      </c>
      <c r="E34" s="48">
        <v>1150</v>
      </c>
      <c r="F34" s="49">
        <v>6</v>
      </c>
      <c r="G34" s="49">
        <v>5</v>
      </c>
      <c r="H34" s="79"/>
      <c r="I34" s="55">
        <v>6</v>
      </c>
      <c r="J34" s="54">
        <v>5</v>
      </c>
      <c r="K34" s="101">
        <v>9</v>
      </c>
      <c r="L34" s="101">
        <v>11</v>
      </c>
      <c r="M34" s="101">
        <v>7</v>
      </c>
      <c r="N34" s="54">
        <v>7</v>
      </c>
      <c r="O34" s="75">
        <v>15</v>
      </c>
      <c r="P34" s="75">
        <v>15</v>
      </c>
      <c r="Q34" s="54">
        <v>5</v>
      </c>
      <c r="R34" s="54">
        <v>6</v>
      </c>
      <c r="S34" s="50"/>
      <c r="T34" s="51">
        <f t="shared" si="0"/>
        <v>97</v>
      </c>
      <c r="U34" s="103">
        <v>27</v>
      </c>
      <c r="V34" s="104">
        <f t="shared" si="1"/>
        <v>70</v>
      </c>
      <c r="W34" s="24"/>
      <c r="Z34" s="34"/>
      <c r="AA34" s="34"/>
      <c r="AB34" s="34"/>
      <c r="AC34" s="34"/>
      <c r="AD34" s="34"/>
      <c r="AE34" s="37"/>
    </row>
    <row r="35" spans="1:31" ht="15.75">
      <c r="A35" s="24"/>
      <c r="B35" s="46" t="s">
        <v>60</v>
      </c>
      <c r="C35" s="47" t="s">
        <v>62</v>
      </c>
      <c r="D35" s="92" t="s">
        <v>77</v>
      </c>
      <c r="E35" s="48"/>
      <c r="F35" s="55">
        <v>6</v>
      </c>
      <c r="G35" s="49">
        <v>5</v>
      </c>
      <c r="H35" s="80"/>
      <c r="I35" s="65">
        <v>9</v>
      </c>
      <c r="J35" s="49">
        <v>5</v>
      </c>
      <c r="K35" s="100">
        <v>14</v>
      </c>
      <c r="L35" s="49">
        <v>6</v>
      </c>
      <c r="M35" s="100">
        <v>11</v>
      </c>
      <c r="N35" s="100">
        <v>10</v>
      </c>
      <c r="O35" s="75">
        <v>14</v>
      </c>
      <c r="P35" s="75">
        <v>14</v>
      </c>
      <c r="Q35" s="55">
        <v>6</v>
      </c>
      <c r="R35" s="99">
        <v>6</v>
      </c>
      <c r="S35" s="50"/>
      <c r="T35" s="51">
        <f t="shared" si="0"/>
        <v>106</v>
      </c>
      <c r="U35" s="103">
        <v>35</v>
      </c>
      <c r="V35" s="104">
        <f t="shared" si="1"/>
        <v>71</v>
      </c>
      <c r="W35" s="24"/>
      <c r="Z35" s="34"/>
      <c r="AA35" s="34"/>
      <c r="AB35" s="34"/>
      <c r="AC35" s="34"/>
      <c r="AD35" s="34"/>
      <c r="AE35" s="37"/>
    </row>
    <row r="36" spans="1:31" ht="15.75">
      <c r="A36" s="24"/>
      <c r="B36" s="46" t="s">
        <v>61</v>
      </c>
      <c r="C36" s="51" t="s">
        <v>65</v>
      </c>
      <c r="D36" s="93" t="s">
        <v>77</v>
      </c>
      <c r="E36" s="48"/>
      <c r="F36" s="49">
        <v>6</v>
      </c>
      <c r="G36" s="49">
        <v>5</v>
      </c>
      <c r="H36" s="79"/>
      <c r="I36" s="55">
        <v>9</v>
      </c>
      <c r="J36" s="54">
        <v>5</v>
      </c>
      <c r="K36" s="101">
        <v>14</v>
      </c>
      <c r="L36" s="101">
        <v>14</v>
      </c>
      <c r="M36" s="54">
        <v>9</v>
      </c>
      <c r="N36" s="101">
        <v>10</v>
      </c>
      <c r="O36" s="75">
        <v>16</v>
      </c>
      <c r="P36" s="75">
        <v>16</v>
      </c>
      <c r="Q36" s="55">
        <v>6</v>
      </c>
      <c r="R36" s="54">
        <v>6</v>
      </c>
      <c r="S36" s="50"/>
      <c r="T36" s="51">
        <f t="shared" si="0"/>
        <v>116</v>
      </c>
      <c r="U36" s="103">
        <v>38</v>
      </c>
      <c r="V36" s="104">
        <f t="shared" si="1"/>
        <v>78</v>
      </c>
      <c r="W36" s="24"/>
      <c r="Z36" s="34"/>
      <c r="AA36" s="34"/>
      <c r="AB36" s="34"/>
      <c r="AC36" s="34"/>
      <c r="AD36" s="34"/>
      <c r="AE36" s="37"/>
    </row>
    <row r="37" spans="1:31" ht="15.75">
      <c r="A37" s="24"/>
      <c r="B37" s="46" t="s">
        <v>63</v>
      </c>
      <c r="C37" s="47" t="s">
        <v>49</v>
      </c>
      <c r="D37" s="92" t="s">
        <v>78</v>
      </c>
      <c r="E37" s="48"/>
      <c r="F37" s="55">
        <v>4</v>
      </c>
      <c r="G37" s="49">
        <v>4</v>
      </c>
      <c r="H37" s="80"/>
      <c r="I37" s="65">
        <v>9</v>
      </c>
      <c r="J37" s="49">
        <v>5</v>
      </c>
      <c r="K37" s="100">
        <v>14</v>
      </c>
      <c r="L37" s="100">
        <v>14</v>
      </c>
      <c r="M37" s="100">
        <v>11</v>
      </c>
      <c r="N37" s="49">
        <v>10</v>
      </c>
      <c r="O37" s="75">
        <v>18</v>
      </c>
      <c r="P37" s="75">
        <v>18</v>
      </c>
      <c r="Q37" s="55">
        <v>6</v>
      </c>
      <c r="R37" s="99">
        <v>6</v>
      </c>
      <c r="S37" s="50"/>
      <c r="T37" s="51">
        <f t="shared" si="0"/>
        <v>119</v>
      </c>
      <c r="U37" s="103">
        <v>39</v>
      </c>
      <c r="V37" s="104">
        <f t="shared" si="1"/>
        <v>80</v>
      </c>
      <c r="W37" s="24"/>
      <c r="Z37" s="34"/>
      <c r="AA37" s="34"/>
      <c r="AB37" s="34"/>
      <c r="AC37" s="34"/>
      <c r="AD37" s="34"/>
      <c r="AE37" s="37"/>
    </row>
    <row r="38" spans="1:31" ht="15.75">
      <c r="A38" s="24"/>
      <c r="B38" s="46" t="s">
        <v>66</v>
      </c>
      <c r="C38" s="47" t="s">
        <v>55</v>
      </c>
      <c r="D38" s="92" t="s">
        <v>77</v>
      </c>
      <c r="E38" s="48"/>
      <c r="F38" s="55">
        <v>6</v>
      </c>
      <c r="G38" s="49">
        <v>5</v>
      </c>
      <c r="H38" s="80"/>
      <c r="I38" s="65">
        <v>7</v>
      </c>
      <c r="J38" s="49">
        <v>5</v>
      </c>
      <c r="K38" s="100">
        <v>14</v>
      </c>
      <c r="L38" s="100">
        <v>14</v>
      </c>
      <c r="M38" s="100">
        <v>11</v>
      </c>
      <c r="N38" s="49">
        <v>10</v>
      </c>
      <c r="O38" s="75">
        <v>18</v>
      </c>
      <c r="P38" s="75">
        <v>18</v>
      </c>
      <c r="Q38" s="55">
        <v>6</v>
      </c>
      <c r="R38" s="54">
        <v>6</v>
      </c>
      <c r="S38" s="50"/>
      <c r="T38" s="51">
        <f t="shared" si="0"/>
        <v>120</v>
      </c>
      <c r="U38" s="103">
        <v>39</v>
      </c>
      <c r="V38" s="104">
        <f t="shared" si="1"/>
        <v>81</v>
      </c>
      <c r="W38" s="24"/>
      <c r="Z38" s="34"/>
      <c r="AA38" s="34"/>
      <c r="AB38" s="34"/>
      <c r="AC38" s="34"/>
      <c r="AD38" s="34"/>
      <c r="AE38" s="37"/>
    </row>
    <row r="39" spans="1:31" ht="15.75">
      <c r="A39" s="24"/>
      <c r="B39" s="46" t="s">
        <v>67</v>
      </c>
      <c r="C39" s="47" t="s">
        <v>87</v>
      </c>
      <c r="D39" s="92" t="s">
        <v>77</v>
      </c>
      <c r="E39" s="48"/>
      <c r="F39" s="55">
        <v>6</v>
      </c>
      <c r="G39" s="49">
        <v>5</v>
      </c>
      <c r="H39" s="80"/>
      <c r="I39" s="65">
        <v>9</v>
      </c>
      <c r="J39" s="49">
        <v>5</v>
      </c>
      <c r="K39" s="100">
        <v>14</v>
      </c>
      <c r="L39" s="100">
        <v>14</v>
      </c>
      <c r="M39" s="100">
        <v>11</v>
      </c>
      <c r="N39" s="49">
        <v>10</v>
      </c>
      <c r="O39" s="76">
        <v>17</v>
      </c>
      <c r="P39" s="76">
        <v>17</v>
      </c>
      <c r="Q39" s="55">
        <v>6</v>
      </c>
      <c r="R39" s="99">
        <v>6</v>
      </c>
      <c r="S39" s="50"/>
      <c r="T39" s="51">
        <f t="shared" si="0"/>
        <v>120</v>
      </c>
      <c r="U39" s="103">
        <v>39</v>
      </c>
      <c r="V39" s="104">
        <f t="shared" si="1"/>
        <v>81</v>
      </c>
      <c r="W39" s="24"/>
      <c r="Z39" s="34"/>
      <c r="AA39" s="34"/>
      <c r="AB39" s="34"/>
      <c r="AC39" s="34"/>
      <c r="AD39" s="34"/>
      <c r="AE39" s="37"/>
    </row>
    <row r="40" spans="1:31" ht="15.75">
      <c r="A40" s="24"/>
      <c r="B40" s="46" t="s">
        <v>84</v>
      </c>
      <c r="C40" s="51" t="s">
        <v>31</v>
      </c>
      <c r="D40" s="93" t="s">
        <v>81</v>
      </c>
      <c r="E40" s="48">
        <v>4602</v>
      </c>
      <c r="F40" s="49">
        <v>6</v>
      </c>
      <c r="G40" s="49">
        <v>5</v>
      </c>
      <c r="H40" s="79"/>
      <c r="I40" s="55">
        <v>9</v>
      </c>
      <c r="J40" s="54">
        <v>5</v>
      </c>
      <c r="K40" s="101">
        <v>13</v>
      </c>
      <c r="L40" s="101">
        <v>13</v>
      </c>
      <c r="M40" s="101">
        <v>10</v>
      </c>
      <c r="N40" s="54">
        <v>9</v>
      </c>
      <c r="O40" s="75">
        <v>18</v>
      </c>
      <c r="P40" s="75">
        <v>18</v>
      </c>
      <c r="Q40" s="55">
        <v>6</v>
      </c>
      <c r="R40" s="54">
        <v>6</v>
      </c>
      <c r="S40" s="50"/>
      <c r="T40" s="51">
        <f t="shared" si="0"/>
        <v>118</v>
      </c>
      <c r="U40" s="103">
        <v>36</v>
      </c>
      <c r="V40" s="104">
        <f t="shared" si="1"/>
        <v>82</v>
      </c>
      <c r="W40" s="24"/>
      <c r="Z40" s="34"/>
      <c r="AA40" s="34"/>
      <c r="AB40" s="34"/>
      <c r="AC40" s="34"/>
      <c r="AD40" s="34"/>
      <c r="AE40" s="37"/>
    </row>
    <row r="41" spans="1:31" ht="15.75">
      <c r="A41" s="24"/>
      <c r="B41" s="46" t="s">
        <v>86</v>
      </c>
      <c r="C41" s="47" t="s">
        <v>56</v>
      </c>
      <c r="D41" s="92" t="s">
        <v>81</v>
      </c>
      <c r="E41" s="48">
        <v>4603</v>
      </c>
      <c r="F41" s="55">
        <v>6</v>
      </c>
      <c r="G41" s="49">
        <v>5</v>
      </c>
      <c r="H41" s="80"/>
      <c r="I41" s="65">
        <v>8</v>
      </c>
      <c r="J41" s="49">
        <v>5</v>
      </c>
      <c r="K41" s="100">
        <v>14</v>
      </c>
      <c r="L41" s="100">
        <v>14</v>
      </c>
      <c r="M41" s="100">
        <v>11</v>
      </c>
      <c r="N41" s="49">
        <v>10</v>
      </c>
      <c r="O41" s="76">
        <v>18</v>
      </c>
      <c r="P41" s="76">
        <v>18</v>
      </c>
      <c r="Q41" s="55">
        <v>6</v>
      </c>
      <c r="R41" s="99">
        <v>6</v>
      </c>
      <c r="S41" s="50"/>
      <c r="T41" s="51">
        <f t="shared" si="0"/>
        <v>121</v>
      </c>
      <c r="U41" s="103">
        <v>39</v>
      </c>
      <c r="V41" s="104">
        <f t="shared" si="1"/>
        <v>82</v>
      </c>
      <c r="W41" s="24"/>
      <c r="Z41" s="34"/>
      <c r="AA41" s="34"/>
      <c r="AB41" s="34"/>
      <c r="AC41" s="34"/>
      <c r="AD41" s="34"/>
      <c r="AE41" s="37"/>
    </row>
    <row r="42" ht="15">
      <c r="E42" s="66"/>
    </row>
    <row r="43" spans="2:13" ht="15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scale="80" r:id="rId4"/>
  <headerFooter alignWithMargins="0">
    <oddFooter>&amp;LAB&amp;D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Usuario</cp:lastModifiedBy>
  <cp:lastPrinted>2008-04-01T15:54:28Z</cp:lastPrinted>
  <dcterms:created xsi:type="dcterms:W3CDTF">1998-08-27T14:34:02Z</dcterms:created>
  <dcterms:modified xsi:type="dcterms:W3CDTF">2008-04-01T15:57:25Z</dcterms:modified>
  <cp:category/>
  <cp:version/>
  <cp:contentType/>
  <cp:contentStatus/>
</cp:coreProperties>
</file>