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'REGATA'!$C$7:$Q$26</definedName>
    <definedName name="_xlnm.Print_Titles" localSheetId="0">'REGATA'!$12:$15</definedName>
  </definedNames>
  <calcPr fullCalcOnLoad="1"/>
</workbook>
</file>

<file path=xl/sharedStrings.xml><?xml version="1.0" encoding="utf-8"?>
<sst xmlns="http://schemas.openxmlformats.org/spreadsheetml/2006/main" count="51" uniqueCount="46">
  <si>
    <t>AÑO</t>
  </si>
  <si>
    <t>PARTICIPANTES</t>
  </si>
  <si>
    <t>Juez :</t>
  </si>
  <si>
    <t>Psto.</t>
  </si>
  <si>
    <t>Nro.</t>
  </si>
  <si>
    <t>R1</t>
  </si>
  <si>
    <t>R2</t>
  </si>
  <si>
    <t>R3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</si>
  <si>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</si>
  <si>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</si>
  <si>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</si>
  <si>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</si>
  <si>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</si>
  <si>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</si>
  <si>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</si>
  <si>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</si>
  <si>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</si>
  <si>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</si>
  <si>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</si>
  <si>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OCS</t>
  </si>
  <si>
    <t>"OJO"  CUADRO  DE  FORMULAS</t>
  </si>
  <si>
    <t xml:space="preserve">Viento :  </t>
  </si>
  <si>
    <t>Pablo Mere</t>
  </si>
  <si>
    <t>FERUSA</t>
  </si>
  <si>
    <t>NAMOYOC</t>
  </si>
  <si>
    <t xml:space="preserve">ESCANDALO </t>
  </si>
  <si>
    <t>1º</t>
  </si>
  <si>
    <t>2º</t>
  </si>
  <si>
    <t>3º</t>
  </si>
  <si>
    <t>4º</t>
  </si>
  <si>
    <t>5º</t>
  </si>
  <si>
    <t xml:space="preserve"> </t>
  </si>
  <si>
    <t xml:space="preserve">Protestos: </t>
  </si>
  <si>
    <t>4</t>
  </si>
  <si>
    <t>CURARE</t>
  </si>
  <si>
    <t>Ninguno</t>
  </si>
  <si>
    <t>01/03</t>
  </si>
  <si>
    <t>10</t>
  </si>
  <si>
    <t>8</t>
  </si>
  <si>
    <t>Lugar: Club Esmeralda</t>
  </si>
  <si>
    <t>Santa María</t>
  </si>
  <si>
    <t>Regatas:  3</t>
  </si>
  <si>
    <t>01 y 02 Marzo 2008</t>
  </si>
  <si>
    <t>VELEROS 5</t>
  </si>
  <si>
    <t xml:space="preserve">             CAMPEONATO CLUB ESMERALDA</t>
  </si>
  <si>
    <t>TSI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</si>
</sst>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4" borderId="4" xfId="0" applyFont="1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1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/>
      <protection hidden="1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/>
    </xf>
    <xf numFmtId="0" fontId="12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" fillId="9" borderId="12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49" fontId="0" fillId="2" borderId="1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9" xfId="0" applyBorder="1" applyAlignment="1">
      <alignment/>
    </xf>
    <xf numFmtId="0" fontId="6" fillId="3" borderId="4" xfId="0" applyFont="1" applyFill="1" applyBorder="1" applyAlignment="1">
      <alignment horizontal="center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49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5" fillId="5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7</xdr:row>
      <xdr:rowOff>0</xdr:rowOff>
    </xdr:from>
    <xdr:to>
      <xdr:col>13</xdr:col>
      <xdr:colOff>0</xdr:colOff>
      <xdr:row>8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5095875" y="1400175"/>
          <a:ext cx="1552575" cy="3905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17</xdr:col>
      <xdr:colOff>0</xdr:colOff>
      <xdr:row>9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648450" y="971550"/>
          <a:ext cx="1609725" cy="9144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compitió.
DNS     : No Partió.
OCS     : Partida prematura
DNF     : No Terminó.
DSQ     : Descalificado.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3</xdr:col>
      <xdr:colOff>142875</xdr:colOff>
      <xdr:row>2</xdr:row>
      <xdr:rowOff>104775</xdr:rowOff>
    </xdr:from>
    <xdr:to>
      <xdr:col>4</xdr:col>
      <xdr:colOff>104775</xdr:colOff>
      <xdr:row>6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38150"/>
          <a:ext cx="466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0"/>
  <sheetViews>
    <sheetView showGridLines="0" tabSelected="1" zoomScale="75" zoomScaleNormal="75" workbookViewId="0" topLeftCell="A1">
      <selection activeCell="E21" sqref="E21"/>
    </sheetView>
  </sheetViews>
  <sheetFormatPr defaultColWidth="11.421875" defaultRowHeight="12.75"/>
  <cols>
    <col min="2" max="2" width="1.8515625" style="0" customWidth="1"/>
    <col min="3" max="3" width="1.7109375" style="0" customWidth="1"/>
    <col min="4" max="4" width="7.57421875" style="0" customWidth="1"/>
    <col min="5" max="5" width="26.421875" style="1" customWidth="1"/>
    <col min="6" max="6" width="9.421875" style="1" customWidth="1"/>
    <col min="7" max="7" width="5.7109375" style="1" customWidth="1"/>
    <col min="8" max="8" width="7.00390625" style="1" customWidth="1"/>
    <col min="9" max="13" width="5.7109375" style="1" customWidth="1"/>
    <col min="14" max="14" width="3.8515625" style="0" customWidth="1"/>
    <col min="15" max="15" width="6.57421875" style="0" customWidth="1"/>
    <col min="16" max="16" width="5.8515625" style="0" customWidth="1"/>
    <col min="17" max="17" width="7.8515625" style="0" customWidth="1"/>
    <col min="18" max="18" width="1.57421875" style="0" customWidth="1"/>
    <col min="20" max="26" width="5.57421875" style="0" hidden="1" customWidth="1"/>
  </cols>
  <sheetData>
    <row r="1" ht="27.75" customHeight="1" thickBot="1"/>
    <row r="2" spans="2:18" ht="6.75" customHeight="1">
      <c r="B2" s="60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1"/>
      <c r="O2" s="61"/>
      <c r="P2" s="61"/>
      <c r="Q2" s="61"/>
      <c r="R2" s="63"/>
    </row>
    <row r="3" spans="2:18" ht="12.75" hidden="1">
      <c r="B3" s="64"/>
      <c r="C3" s="34"/>
      <c r="D3" s="34"/>
      <c r="E3" s="65"/>
      <c r="F3" s="65"/>
      <c r="G3" s="65"/>
      <c r="H3" s="65"/>
      <c r="I3" s="65"/>
      <c r="J3" s="65"/>
      <c r="K3" s="65"/>
      <c r="L3" s="65"/>
      <c r="M3" s="65"/>
      <c r="N3" s="34"/>
      <c r="O3" s="34"/>
      <c r="P3" s="34"/>
      <c r="Q3" s="34"/>
      <c r="R3" s="66"/>
    </row>
    <row r="4" spans="2:18" ht="12.75">
      <c r="B4" s="64"/>
      <c r="C4" s="34"/>
      <c r="D4" s="34"/>
      <c r="E4" s="65"/>
      <c r="F4" s="65"/>
      <c r="G4" s="65"/>
      <c r="H4" s="65"/>
      <c r="I4" s="65"/>
      <c r="J4" s="65"/>
      <c r="K4" s="65"/>
      <c r="L4" s="65"/>
      <c r="M4" s="65"/>
      <c r="N4" s="34"/>
      <c r="O4" s="34"/>
      <c r="P4" s="34"/>
      <c r="Q4" s="34"/>
      <c r="R4" s="66"/>
    </row>
    <row r="5" spans="2:18" ht="23.25">
      <c r="B5" s="64"/>
      <c r="C5" s="34"/>
      <c r="D5" s="34"/>
      <c r="E5" s="47" t="s">
        <v>44</v>
      </c>
      <c r="F5" s="47"/>
      <c r="G5" s="47"/>
      <c r="H5" s="47"/>
      <c r="I5" s="47"/>
      <c r="J5" s="67"/>
      <c r="K5" s="47"/>
      <c r="L5" s="47"/>
      <c r="M5" s="47"/>
      <c r="N5" s="47"/>
      <c r="O5" s="47"/>
      <c r="P5" s="47"/>
      <c r="Q5" s="34"/>
      <c r="R5" s="66"/>
    </row>
    <row r="6" spans="2:18" ht="26.25">
      <c r="B6" s="64"/>
      <c r="C6" s="34"/>
      <c r="D6" s="34"/>
      <c r="E6" s="68" t="s">
        <v>31</v>
      </c>
      <c r="F6" s="69"/>
      <c r="G6" s="69"/>
      <c r="H6" s="69"/>
      <c r="I6" s="69"/>
      <c r="J6" s="69"/>
      <c r="K6" s="69"/>
      <c r="L6" s="69"/>
      <c r="M6" s="69"/>
      <c r="N6" s="34"/>
      <c r="O6" s="34"/>
      <c r="P6" s="34"/>
      <c r="Q6" s="34"/>
      <c r="R6" s="66"/>
    </row>
    <row r="7" spans="2:18" ht="13.5" thickBot="1">
      <c r="B7" s="64"/>
      <c r="C7" s="34"/>
      <c r="D7" s="34"/>
      <c r="E7" s="28"/>
      <c r="F7" s="29"/>
      <c r="G7" s="29"/>
      <c r="H7" s="29"/>
      <c r="I7" s="29"/>
      <c r="J7" s="29"/>
      <c r="K7" s="29"/>
      <c r="L7" s="29"/>
      <c r="M7" s="29"/>
      <c r="N7" s="6"/>
      <c r="O7" s="34"/>
      <c r="P7" s="34"/>
      <c r="Q7" s="34"/>
      <c r="R7" s="66"/>
    </row>
    <row r="8" spans="2:18" ht="15">
      <c r="B8" s="64"/>
      <c r="C8" s="34"/>
      <c r="D8" s="31" t="s">
        <v>0</v>
      </c>
      <c r="E8" s="33" t="s">
        <v>1</v>
      </c>
      <c r="F8" s="2"/>
      <c r="G8" s="55" t="s">
        <v>2</v>
      </c>
      <c r="H8" s="56"/>
      <c r="I8" s="45"/>
      <c r="J8" s="45"/>
      <c r="K8" s="45"/>
      <c r="L8" s="45"/>
      <c r="M8" s="45"/>
      <c r="N8" s="34"/>
      <c r="O8" s="34"/>
      <c r="P8" s="34"/>
      <c r="Q8" s="34"/>
      <c r="R8" s="66"/>
    </row>
    <row r="9" spans="2:18" ht="18" customHeight="1" thickBot="1">
      <c r="B9" s="64"/>
      <c r="C9" s="34"/>
      <c r="D9" s="32">
        <v>2008</v>
      </c>
      <c r="E9" s="3" t="s">
        <v>18</v>
      </c>
      <c r="F9" s="44"/>
      <c r="G9" s="57" t="s">
        <v>22</v>
      </c>
      <c r="H9" s="58"/>
      <c r="I9" s="45"/>
      <c r="J9" s="45"/>
      <c r="K9" s="45"/>
      <c r="L9" s="45"/>
      <c r="M9" s="45"/>
      <c r="N9" s="34"/>
      <c r="O9" s="34"/>
      <c r="P9" s="34"/>
      <c r="Q9" s="34"/>
      <c r="R9" s="66"/>
    </row>
    <row r="10" spans="2:18" s="4" customFormat="1" ht="12.75" customHeight="1" thickBot="1">
      <c r="B10" s="70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71"/>
    </row>
    <row r="11" spans="2:18" ht="16.5" customHeight="1">
      <c r="B11" s="64"/>
      <c r="C11" s="34"/>
      <c r="D11" s="34"/>
      <c r="E11" s="15" t="s">
        <v>39</v>
      </c>
      <c r="F11" s="7"/>
      <c r="G11" s="50" t="s">
        <v>40</v>
      </c>
      <c r="H11" s="51"/>
      <c r="I11" s="51"/>
      <c r="J11" s="51"/>
      <c r="K11" s="51"/>
      <c r="L11" s="51"/>
      <c r="M11" s="81"/>
      <c r="N11" s="34"/>
      <c r="O11" s="34"/>
      <c r="P11" s="34"/>
      <c r="Q11" s="34"/>
      <c r="R11" s="66"/>
    </row>
    <row r="12" spans="2:18" ht="12.75">
      <c r="B12" s="64"/>
      <c r="C12" s="6"/>
      <c r="D12" s="59"/>
      <c r="E12" s="8" t="s">
        <v>41</v>
      </c>
      <c r="F12" s="65"/>
      <c r="G12" s="52" t="s">
        <v>5</v>
      </c>
      <c r="H12" s="49" t="s">
        <v>6</v>
      </c>
      <c r="I12" s="9" t="s">
        <v>7</v>
      </c>
      <c r="J12" s="9"/>
      <c r="K12" s="9"/>
      <c r="L12" s="9"/>
      <c r="M12" s="9"/>
      <c r="N12" s="7"/>
      <c r="O12" s="10" t="s">
        <v>8</v>
      </c>
      <c r="P12" s="77" t="s">
        <v>9</v>
      </c>
      <c r="Q12" s="10" t="s">
        <v>8</v>
      </c>
      <c r="R12" s="66"/>
    </row>
    <row r="13" spans="2:18" ht="13.5" customHeight="1">
      <c r="B13" s="64"/>
      <c r="C13" s="6"/>
      <c r="D13" s="6"/>
      <c r="E13" s="8" t="s">
        <v>42</v>
      </c>
      <c r="F13" s="65"/>
      <c r="G13" s="53" t="s">
        <v>36</v>
      </c>
      <c r="H13" s="53" t="s">
        <v>36</v>
      </c>
      <c r="I13" s="53" t="s">
        <v>36</v>
      </c>
      <c r="J13" s="53"/>
      <c r="K13" s="53"/>
      <c r="L13" s="80"/>
      <c r="M13" s="80"/>
      <c r="N13" s="11"/>
      <c r="O13" s="12" t="s">
        <v>11</v>
      </c>
      <c r="P13" s="13"/>
      <c r="Q13" s="12" t="s">
        <v>12</v>
      </c>
      <c r="R13" s="66"/>
    </row>
    <row r="14" spans="2:18" ht="13.5" thickBot="1">
      <c r="B14" s="64"/>
      <c r="C14" s="6"/>
      <c r="D14" s="6"/>
      <c r="E14" s="8" t="s">
        <v>21</v>
      </c>
      <c r="F14" s="49" t="s">
        <v>4</v>
      </c>
      <c r="G14" s="78" t="s">
        <v>37</v>
      </c>
      <c r="H14" s="79" t="s">
        <v>38</v>
      </c>
      <c r="I14" s="79" t="s">
        <v>33</v>
      </c>
      <c r="J14" s="79"/>
      <c r="K14" s="79"/>
      <c r="L14" s="79"/>
      <c r="M14" s="79"/>
      <c r="N14" s="14"/>
      <c r="O14" s="7"/>
      <c r="P14" s="7"/>
      <c r="Q14" s="7"/>
      <c r="R14" s="66"/>
    </row>
    <row r="15" spans="2:25" ht="14.25" customHeight="1">
      <c r="B15" s="64"/>
      <c r="C15" s="6"/>
      <c r="D15" s="6"/>
      <c r="E15" s="15" t="s">
        <v>43</v>
      </c>
      <c r="F15" s="9" t="s">
        <v>10</v>
      </c>
      <c r="G15" s="28"/>
      <c r="H15" s="28"/>
      <c r="I15" s="28"/>
      <c r="J15" s="28"/>
      <c r="K15" s="28"/>
      <c r="L15" s="28"/>
      <c r="M15" s="28"/>
      <c r="N15" s="6"/>
      <c r="O15" s="6"/>
      <c r="P15" s="6"/>
      <c r="Q15" s="6"/>
      <c r="R15" s="66"/>
      <c r="T15" s="16" t="s">
        <v>20</v>
      </c>
      <c r="U15" s="17"/>
      <c r="V15" s="17"/>
      <c r="W15" s="17"/>
      <c r="X15" s="17"/>
      <c r="Y15" s="18"/>
    </row>
    <row r="16" spans="2:18" ht="6" customHeight="1" thickBot="1">
      <c r="B16" s="64"/>
      <c r="C16" s="6"/>
      <c r="D16" s="6"/>
      <c r="E16" s="6"/>
      <c r="F16" s="28"/>
      <c r="G16" s="28"/>
      <c r="H16" s="28"/>
      <c r="I16" s="28"/>
      <c r="J16" s="28"/>
      <c r="K16" s="28"/>
      <c r="L16" s="28"/>
      <c r="M16" s="28"/>
      <c r="N16" s="6"/>
      <c r="O16" s="6"/>
      <c r="P16" s="6"/>
      <c r="Q16" s="6"/>
      <c r="R16" s="66"/>
    </row>
    <row r="17" spans="2:25" ht="13.5" thickBot="1">
      <c r="B17" s="64"/>
      <c r="C17" s="26"/>
      <c r="D17" s="48" t="s">
        <v>3</v>
      </c>
      <c r="E17" s="19"/>
      <c r="F17" s="20"/>
      <c r="G17" s="21"/>
      <c r="H17" s="21"/>
      <c r="I17" s="21"/>
      <c r="J17" s="21"/>
      <c r="K17" s="21"/>
      <c r="L17" s="21"/>
      <c r="M17" s="21"/>
      <c r="N17" s="22"/>
      <c r="O17" s="22"/>
      <c r="P17" s="22"/>
      <c r="Q17" s="23"/>
      <c r="R17" s="66"/>
      <c r="T17" s="24" t="s">
        <v>13</v>
      </c>
      <c r="U17" s="24" t="s">
        <v>15</v>
      </c>
      <c r="V17" s="24" t="s">
        <v>14</v>
      </c>
      <c r="W17" s="24" t="s">
        <v>19</v>
      </c>
      <c r="X17" s="24" t="s">
        <v>16</v>
      </c>
      <c r="Y17" s="24" t="s">
        <v>17</v>
      </c>
    </row>
    <row r="18" spans="2:25" s="4" customFormat="1" ht="6" customHeight="1">
      <c r="B18" s="70"/>
      <c r="C18" s="26"/>
      <c r="D18" s="26"/>
      <c r="E18" s="26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6"/>
      <c r="Q18" s="26"/>
      <c r="R18" s="71"/>
      <c r="T18"/>
      <c r="U18"/>
      <c r="V18"/>
      <c r="W18"/>
      <c r="X18"/>
      <c r="Y18"/>
    </row>
    <row r="19" spans="2:18" ht="15.75">
      <c r="B19" s="64"/>
      <c r="C19" s="26"/>
      <c r="D19" s="35" t="s">
        <v>26</v>
      </c>
      <c r="E19" s="54" t="s">
        <v>25</v>
      </c>
      <c r="F19" s="40">
        <v>4916</v>
      </c>
      <c r="G19" s="41">
        <v>2</v>
      </c>
      <c r="H19" s="37">
        <v>1</v>
      </c>
      <c r="I19" s="37">
        <v>1</v>
      </c>
      <c r="J19" s="37"/>
      <c r="K19" s="42"/>
      <c r="L19" s="42"/>
      <c r="M19" s="42"/>
      <c r="N19" s="43"/>
      <c r="O19" s="39">
        <f>SUM(G19:M19)</f>
        <v>4</v>
      </c>
      <c r="P19" s="39"/>
      <c r="Q19" s="39">
        <f>SUM(O19-P19)</f>
        <v>4</v>
      </c>
      <c r="R19" s="66"/>
    </row>
    <row r="20" spans="2:18" ht="15.75">
      <c r="B20" s="64"/>
      <c r="C20" s="26"/>
      <c r="D20" s="35" t="s">
        <v>27</v>
      </c>
      <c r="E20" s="54" t="s">
        <v>24</v>
      </c>
      <c r="F20" s="40">
        <v>4913</v>
      </c>
      <c r="G20" s="41">
        <v>1</v>
      </c>
      <c r="H20" s="37">
        <v>2</v>
      </c>
      <c r="I20" s="37">
        <v>2</v>
      </c>
      <c r="J20" s="37"/>
      <c r="K20" s="42"/>
      <c r="L20" s="42"/>
      <c r="M20" s="42"/>
      <c r="N20" s="43"/>
      <c r="O20" s="39">
        <f>SUM(G20:M20)</f>
        <v>5</v>
      </c>
      <c r="P20" s="39"/>
      <c r="Q20" s="39">
        <f>SUM(O20-P20)</f>
        <v>5</v>
      </c>
      <c r="R20" s="66"/>
    </row>
    <row r="21" spans="2:18" ht="15.75">
      <c r="B21" s="64"/>
      <c r="C21" s="26"/>
      <c r="D21" s="35" t="s">
        <v>28</v>
      </c>
      <c r="E21" s="54" t="s">
        <v>45</v>
      </c>
      <c r="F21" s="36">
        <v>4407</v>
      </c>
      <c r="G21" s="37">
        <v>4</v>
      </c>
      <c r="H21" s="41">
        <v>3</v>
      </c>
      <c r="I21" s="37">
        <v>3</v>
      </c>
      <c r="J21" s="37"/>
      <c r="K21" s="41"/>
      <c r="L21" s="41"/>
      <c r="M21" s="41"/>
      <c r="N21" s="38"/>
      <c r="O21" s="39">
        <f>SUM(G21:M21)</f>
        <v>10</v>
      </c>
      <c r="P21" s="39"/>
      <c r="Q21" s="39">
        <f>SUM(O21-P21)</f>
        <v>10</v>
      </c>
      <c r="R21" s="66"/>
    </row>
    <row r="22" spans="2:18" ht="15.75">
      <c r="B22" s="64"/>
      <c r="C22" s="26"/>
      <c r="D22" s="35" t="s">
        <v>29</v>
      </c>
      <c r="E22" s="54" t="s">
        <v>23</v>
      </c>
      <c r="F22" s="40">
        <v>4608</v>
      </c>
      <c r="G22" s="41">
        <v>3</v>
      </c>
      <c r="H22" s="37">
        <v>4</v>
      </c>
      <c r="I22" s="37" t="s">
        <v>15</v>
      </c>
      <c r="J22" s="37"/>
      <c r="K22" s="42"/>
      <c r="L22" s="42"/>
      <c r="M22" s="42"/>
      <c r="N22" s="43"/>
      <c r="O22" s="39">
        <v>13</v>
      </c>
      <c r="P22" s="39"/>
      <c r="Q22" s="39">
        <f>SUM(O22-P22)</f>
        <v>13</v>
      </c>
      <c r="R22" s="66"/>
    </row>
    <row r="23" spans="2:18" ht="15.75">
      <c r="B23" s="64"/>
      <c r="C23" s="26"/>
      <c r="D23" s="35" t="s">
        <v>30</v>
      </c>
      <c r="E23" s="54" t="s">
        <v>34</v>
      </c>
      <c r="F23" s="40">
        <v>1158</v>
      </c>
      <c r="G23" s="41">
        <v>5</v>
      </c>
      <c r="H23" s="37">
        <v>5</v>
      </c>
      <c r="I23" s="37" t="s">
        <v>15</v>
      </c>
      <c r="J23" s="37"/>
      <c r="K23" s="37"/>
      <c r="L23" s="37"/>
      <c r="M23" s="42"/>
      <c r="N23" s="43"/>
      <c r="O23" s="39">
        <v>16</v>
      </c>
      <c r="P23" s="39"/>
      <c r="Q23" s="39">
        <f>SUM(O23-P23)</f>
        <v>16</v>
      </c>
      <c r="R23" s="66"/>
    </row>
    <row r="24" spans="2:25" ht="15.75">
      <c r="B24" s="64"/>
      <c r="C24" s="26"/>
      <c r="D24" s="35"/>
      <c r="E24" s="54"/>
      <c r="F24" s="40"/>
      <c r="G24" s="41"/>
      <c r="H24" s="37"/>
      <c r="I24" s="37"/>
      <c r="J24" s="37"/>
      <c r="K24" s="42"/>
      <c r="L24" s="42"/>
      <c r="M24" s="42"/>
      <c r="N24" s="43"/>
      <c r="O24" s="39"/>
      <c r="P24" s="39"/>
      <c r="Q24" s="39"/>
      <c r="R24" s="66"/>
      <c r="T24" s="27" t="e">
        <f>(COUNTIF(#REF!,"DNS")+(COUNTIF(#REF!,"DNS"))*$F$9)</f>
        <v>#REF!</v>
      </c>
      <c r="U24" s="27" t="e">
        <f>(COUNTIF(#REF!,"DNF")+(COUNTIF(#REF!,"DNF"))*$F$9)</f>
        <v>#REF!</v>
      </c>
      <c r="V24" s="27" t="e">
        <f>(COUNTIF(#REF!,"DSQ")+(COUNTIF(#REF!,"DSQ"))*$F$9)</f>
        <v>#REF!</v>
      </c>
      <c r="W24" s="27" t="e">
        <f>(COUNTIF(#REF!,"OCS")+(COUNTIF(#REF!,"OCS"))*$F$9)</f>
        <v>#REF!</v>
      </c>
      <c r="X24" s="27" t="e">
        <f>(COUNTIF(#REF!,"DNC")+(COUNTIF(#REF!,"DNC"))*$F$9)</f>
        <v>#REF!</v>
      </c>
      <c r="Y24" s="30" t="e">
        <f>IF(MAX(T24:X24)&gt;0,($F$9)+1,0)</f>
        <v>#REF!</v>
      </c>
    </row>
    <row r="25" spans="2:25" ht="15.75">
      <c r="B25" s="64"/>
      <c r="C25" s="26"/>
      <c r="E25" s="54"/>
      <c r="F25" s="36"/>
      <c r="G25" s="42"/>
      <c r="H25" s="37"/>
      <c r="I25" s="46"/>
      <c r="J25" s="37"/>
      <c r="K25" s="37"/>
      <c r="L25" s="37"/>
      <c r="M25" s="37"/>
      <c r="N25" s="38"/>
      <c r="O25" s="39"/>
      <c r="P25" s="39"/>
      <c r="Q25" s="39"/>
      <c r="R25" s="66"/>
      <c r="T25" s="27"/>
      <c r="U25" s="27"/>
      <c r="V25" s="27"/>
      <c r="W25" s="27"/>
      <c r="X25" s="27"/>
      <c r="Y25" s="30"/>
    </row>
    <row r="26" spans="2:25" ht="15.75">
      <c r="B26" s="64"/>
      <c r="C26" s="26"/>
      <c r="D26" s="35"/>
      <c r="E26" s="54"/>
      <c r="F26" s="36"/>
      <c r="G26" s="37"/>
      <c r="H26" s="37"/>
      <c r="I26" s="42"/>
      <c r="J26" s="41"/>
      <c r="K26" s="41"/>
      <c r="L26" s="41"/>
      <c r="M26" s="41"/>
      <c r="N26" s="38"/>
      <c r="O26" s="39"/>
      <c r="P26" s="39"/>
      <c r="Q26" s="39"/>
      <c r="R26" s="66"/>
      <c r="T26" s="27">
        <f>(COUNTIF($G26:$M26,"DNS")+(COUNTIF($G26:$M26,"DNS"))*$F$9)</f>
        <v>0</v>
      </c>
      <c r="U26" s="27">
        <f>(COUNTIF($G26:$M26,"DNF")+(COUNTIF($G26:$M26,"DNF"))*$F$9)</f>
        <v>0</v>
      </c>
      <c r="V26" s="27">
        <f>(COUNTIF($G26:$M26,"DSQ")+(COUNTIF($G26:$M26,"DSQ"))*$F$9)</f>
        <v>0</v>
      </c>
      <c r="W26" s="27">
        <f>(COUNTIF($G26:$M26,"OCS")+(COUNTIF($G26:$M26,"OCS"))*$F$9)</f>
        <v>0</v>
      </c>
      <c r="X26" s="27">
        <f>(COUNTIF($G26:$M26,"DNC")+(COUNTIF($G26:$M26,"DNC"))*$F$9)</f>
        <v>0</v>
      </c>
      <c r="Y26" s="30">
        <f>IF(MAX(T26:X26)&gt;0,($F$9)+1,0)</f>
        <v>0</v>
      </c>
    </row>
    <row r="27" spans="2:18" ht="5.25" customHeight="1" thickBot="1">
      <c r="B27" s="72"/>
      <c r="C27" s="73"/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3"/>
      <c r="O27" s="73"/>
      <c r="P27" s="73"/>
      <c r="Q27" s="73"/>
      <c r="R27" s="76"/>
    </row>
    <row r="30" spans="4:6" ht="12.75">
      <c r="D30" t="s">
        <v>32</v>
      </c>
      <c r="F30" s="1" t="s">
        <v>35</v>
      </c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r:id="rId2"/>
  <headerFooter alignWithMargins="0">
    <oddFooter>&amp;LAB&amp;D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citi</cp:lastModifiedBy>
  <cp:lastPrinted>2007-11-05T14:57:56Z</cp:lastPrinted>
  <dcterms:created xsi:type="dcterms:W3CDTF">1998-08-27T14:34:02Z</dcterms:created>
  <dcterms:modified xsi:type="dcterms:W3CDTF">2008-03-04T02:11:07Z</dcterms:modified>
  <cp:category/>
  <cp:version/>
  <cp:contentType/>
  <cp:contentStatus/>
</cp:coreProperties>
</file>