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165" activeTab="0"/>
  </bookViews>
  <sheets>
    <sheet name="REGATA" sheetId="1" r:id="rId1"/>
  </sheets>
  <definedNames>
    <definedName name="_xlnm.Print_Area" localSheetId="0">'REGATA'!$A$5:$S$30</definedName>
    <definedName name="_xlnm.Print_Titles" localSheetId="0">'REGATA'!$14:$17</definedName>
  </definedNames>
  <calcPr fullCalcOnLoad="1"/>
</workbook>
</file>

<file path=xl/comments1.xml><?xml version="1.0" encoding="utf-8"?>
<comments xmlns="http://schemas.openxmlformats.org/spreadsheetml/2006/main">
  <authors>
    <author>ANA BALBUENA</author>
  </authors>
  <commentList>
    <comment ref="G17" authorId="0">
      <text>
        <r>
          <rPr>
            <b/>
            <sz val="8"/>
            <rFont val="Tahoma"/>
            <family val="0"/>
          </rPr>
          <t>ANA BALBUENA: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<sst xmlns="http://schemas.openxmlformats.org/spreadsheetml/2006/main" count="62" uniqueCount="60">
  <si>
    <t>AÑO</t>
  </si>
  <si>
    <t>PARTICIPANTES</t>
  </si>
  <si>
    <t>Juez :</t>
  </si>
  <si>
    <t>Psto.</t>
  </si>
  <si>
    <t>Nro.</t>
  </si>
  <si>
    <t>R1</t>
  </si>
  <si>
    <t>R2</t>
  </si>
  <si>
    <t>R3</t>
  </si>
  <si>
    <t>R4</t>
  </si>
  <si>
    <t>R5</t>
  </si>
  <si>
    <t>R6</t>
  </si>
  <si>
    <t>Total</t>
  </si>
  <si>
    <t>Dctes.</t>
  </si>
  <si>
    <t>VELA</t>
  </si>
  <si>
    <t>Gral.</t>
  </si>
  <si>
    <t>C/Dcte.</t>
  </si>
  <si>
    <t>DNS</t>
  </si>
  <si>
    <t>DSQ</t>
  </si>
  <si>
    <t>DNF</t>
  </si>
  <si>
    <t>DNC</t>
  </si>
  <si>
    <t>Dcte.</t>
  </si>
  <si>
    <t>GENERAL</t>
  </si>
  <si>
    <t>G E N E R A L</t>
  </si>
  <si>
    <t>LA  PUNTA</t>
  </si>
  <si>
    <t>OCS</t>
  </si>
  <si>
    <t>"OJO"  CUADRO  DE  FORMULAS</t>
  </si>
  <si>
    <t>01º</t>
  </si>
  <si>
    <t>02º</t>
  </si>
  <si>
    <t>03º</t>
  </si>
  <si>
    <t>04º</t>
  </si>
  <si>
    <t xml:space="preserve"> </t>
  </si>
  <si>
    <t>R7</t>
  </si>
  <si>
    <t>R8</t>
  </si>
  <si>
    <t xml:space="preserve">Viento :  </t>
  </si>
  <si>
    <t>Pablo Mere</t>
  </si>
  <si>
    <t>Regatas:  6</t>
  </si>
  <si>
    <t>05º</t>
  </si>
  <si>
    <t>06º</t>
  </si>
  <si>
    <t>07º</t>
  </si>
  <si>
    <t>08º</t>
  </si>
  <si>
    <t>T-SI ( Team Peroni)</t>
  </si>
  <si>
    <t>Ferusa</t>
  </si>
  <si>
    <t>Namoyoc</t>
  </si>
  <si>
    <t>Curare</t>
  </si>
  <si>
    <t>REGATA COPA GRIFERIA VAINSA</t>
  </si>
  <si>
    <t>Lugar: Y.C.P.</t>
  </si>
  <si>
    <t xml:space="preserve">08 y 09 -  de SETIEMBRE </t>
  </si>
  <si>
    <t>VELEROS 10</t>
  </si>
  <si>
    <t>Escándalo</t>
  </si>
  <si>
    <t xml:space="preserve">Delfin </t>
  </si>
  <si>
    <t>Scaramouch</t>
  </si>
  <si>
    <t>09º</t>
  </si>
  <si>
    <t>10º</t>
  </si>
  <si>
    <t xml:space="preserve">Gohan </t>
  </si>
  <si>
    <t>Eupompe</t>
  </si>
  <si>
    <t xml:space="preserve">Protestos : </t>
  </si>
  <si>
    <t>T-SI VS HAWK</t>
  </si>
  <si>
    <t xml:space="preserve">HAWK VS T-SI </t>
  </si>
  <si>
    <t>DELFIN VS NAMOYOC</t>
  </si>
  <si>
    <t>Hawk Reloaded (Volvo for Live)</t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</si>
</sst>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* #,##0_ ;_ * \-#,##0_ ;_ * &quot;-&quot;_ ;_ @_ "/>
    <numFmt numFmtId="186" formatCode="_ &quot;S/.&quot;* #,##0.00_ ;_ &quot;S/.&quot;* \-#,##0.00_ ;_ &quot;S/.&quot;* &quot;-&quot;??_ ;_ @_ "/>
    <numFmt numFmtId="187" formatCode="_ * #,##0.00_ ;_ * \-#,##0.00_ ;_ * &quot;-&quot;??_ ;_ @_ 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6"/>
      <name val="Arial"/>
      <family val="0"/>
    </font>
    <font>
      <sz val="8"/>
      <name val="Arial"/>
      <family val="0"/>
    </font>
    <font>
      <sz val="8"/>
      <color indexed="2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i/>
      <sz val="18"/>
      <color indexed="23"/>
      <name val="Arial"/>
      <family val="2"/>
    </font>
    <font>
      <b/>
      <sz val="18"/>
      <color indexed="2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5" fillId="3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/>
    </xf>
    <xf numFmtId="0" fontId="1" fillId="5" borderId="4" xfId="0" applyFont="1" applyFill="1" applyBorder="1" applyAlignment="1" applyProtection="1">
      <alignment/>
      <protection hidden="1"/>
    </xf>
    <xf numFmtId="0" fontId="0" fillId="5" borderId="7" xfId="0" applyFill="1" applyBorder="1" applyAlignment="1" applyProtection="1">
      <alignment horizontal="center"/>
      <protection hidden="1"/>
    </xf>
    <xf numFmtId="0" fontId="0" fillId="5" borderId="8" xfId="0" applyFill="1" applyBorder="1" applyAlignment="1" applyProtection="1">
      <alignment horizontal="center"/>
      <protection hidden="1"/>
    </xf>
    <xf numFmtId="0" fontId="0" fillId="6" borderId="0" xfId="0" applyFill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1" fillId="2" borderId="2" xfId="0" applyFont="1" applyFill="1" applyBorder="1" applyAlignment="1" applyProtection="1">
      <alignment horizontal="center"/>
      <protection hidden="1"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7" fillId="7" borderId="2" xfId="0" applyFont="1" applyFill="1" applyBorder="1" applyAlignment="1" applyProtection="1">
      <alignment/>
      <protection hidden="1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8" borderId="2" xfId="0" applyFont="1" applyFill="1" applyBorder="1" applyAlignment="1" applyProtection="1">
      <alignment/>
      <protection hidden="1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2" borderId="2" xfId="0" applyFont="1" applyFill="1" applyBorder="1" applyAlignment="1">
      <alignment horizontal="center"/>
    </xf>
    <xf numFmtId="0" fontId="15" fillId="2" borderId="2" xfId="0" applyFont="1" applyFill="1" applyBorder="1" applyAlignment="1" applyProtection="1">
      <alignment/>
      <protection locked="0"/>
    </xf>
    <xf numFmtId="0" fontId="15" fillId="3" borderId="2" xfId="0" applyFont="1" applyFill="1" applyBorder="1" applyAlignment="1">
      <alignment horizontal="center"/>
    </xf>
    <xf numFmtId="0" fontId="16" fillId="2" borderId="2" xfId="0" applyFont="1" applyFill="1" applyBorder="1" applyAlignment="1" applyProtection="1">
      <alignment horizontal="center"/>
      <protection locked="0"/>
    </xf>
    <xf numFmtId="0" fontId="15" fillId="6" borderId="0" xfId="0" applyFont="1" applyFill="1" applyBorder="1" applyAlignment="1" applyProtection="1">
      <alignment horizontal="center"/>
      <protection locked="0"/>
    </xf>
    <xf numFmtId="0" fontId="15" fillId="0" borderId="2" xfId="0" applyFont="1" applyBorder="1" applyAlignment="1">
      <alignment/>
    </xf>
    <xf numFmtId="0" fontId="15" fillId="0" borderId="2" xfId="0" applyFont="1" applyBorder="1" applyAlignment="1" applyProtection="1">
      <alignment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4" borderId="2" xfId="0" applyFont="1" applyFill="1" applyBorder="1" applyAlignment="1">
      <alignment/>
    </xf>
    <xf numFmtId="0" fontId="15" fillId="0" borderId="2" xfId="0" applyFont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8</xdr:row>
      <xdr:rowOff>161925</xdr:rowOff>
    </xdr:from>
    <xdr:to>
      <xdr:col>11</xdr:col>
      <xdr:colOff>361950</xdr:colOff>
      <xdr:row>10</xdr:row>
      <xdr:rowOff>200025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838700" y="1619250"/>
          <a:ext cx="1533525" cy="40005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DNS, DNF, DSQ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Inscritos + 1
</a:t>
          </a:r>
        </a:p>
      </xdr:txBody>
    </xdr:sp>
    <xdr:clientData/>
  </xdr:twoCellAnchor>
  <xdr:twoCellAnchor>
    <xdr:from>
      <xdr:col>12</xdr:col>
      <xdr:colOff>219075</xdr:colOff>
      <xdr:row>6</xdr:row>
      <xdr:rowOff>28575</xdr:rowOff>
    </xdr:from>
    <xdr:to>
      <xdr:col>19</xdr:col>
      <xdr:colOff>0</xdr:colOff>
      <xdr:row>11</xdr:row>
      <xdr:rowOff>66675</xdr:rowOff>
    </xdr:to>
    <xdr:sp>
      <xdr:nvSpPr>
        <xdr:cNvPr id="2" name="Texto 4"/>
        <xdr:cNvSpPr txBox="1">
          <a:spLocks noChangeArrowheads="1"/>
        </xdr:cNvSpPr>
      </xdr:nvSpPr>
      <xdr:spPr>
        <a:xfrm>
          <a:off x="6610350" y="1162050"/>
          <a:ext cx="3181350" cy="9525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DNC     : No compitio
DNS     : No Partió.
OCS     : Partida prematura
DNF     : No Termino.
DSQ     : Descalificado.</a:t>
          </a:r>
        </a:p>
      </xdr:txBody>
    </xdr:sp>
    <xdr:clientData/>
  </xdr:twoCellAnchor>
  <xdr:twoCellAnchor>
    <xdr:from>
      <xdr:col>19</xdr:col>
      <xdr:colOff>0</xdr:colOff>
      <xdr:row>15</xdr:row>
      <xdr:rowOff>38100</xdr:rowOff>
    </xdr:from>
    <xdr:to>
      <xdr:col>19</xdr:col>
      <xdr:colOff>0</xdr:colOff>
      <xdr:row>18</xdr:row>
      <xdr:rowOff>171450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9791700" y="27813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Standard</a:t>
          </a:r>
        </a:p>
      </xdr:txBody>
    </xdr:sp>
    <xdr:clientData/>
  </xdr:twoCellAnchor>
  <xdr:twoCellAnchor>
    <xdr:from>
      <xdr:col>19</xdr:col>
      <xdr:colOff>0</xdr:colOff>
      <xdr:row>15</xdr:row>
      <xdr:rowOff>38100</xdr:rowOff>
    </xdr:from>
    <xdr:to>
      <xdr:col>19</xdr:col>
      <xdr:colOff>0</xdr:colOff>
      <xdr:row>18</xdr:row>
      <xdr:rowOff>171450</xdr:rowOff>
    </xdr:to>
    <xdr:sp>
      <xdr:nvSpPr>
        <xdr:cNvPr id="4" name="Texto 6"/>
        <xdr:cNvSpPr txBox="1">
          <a:spLocks noChangeArrowheads="1"/>
        </xdr:cNvSpPr>
      </xdr:nvSpPr>
      <xdr:spPr>
        <a:xfrm>
          <a:off x="9791700" y="27813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Radial</a:t>
          </a:r>
        </a:p>
      </xdr:txBody>
    </xdr:sp>
    <xdr:clientData/>
  </xdr:twoCellAnchor>
  <xdr:twoCellAnchor>
    <xdr:from>
      <xdr:col>19</xdr:col>
      <xdr:colOff>0</xdr:colOff>
      <xdr:row>15</xdr:row>
      <xdr:rowOff>38100</xdr:rowOff>
    </xdr:from>
    <xdr:to>
      <xdr:col>19</xdr:col>
      <xdr:colOff>0</xdr:colOff>
      <xdr:row>18</xdr:row>
      <xdr:rowOff>171450</xdr:rowOff>
    </xdr:to>
    <xdr:sp>
      <xdr:nvSpPr>
        <xdr:cNvPr id="5" name="Texto 7"/>
        <xdr:cNvSpPr txBox="1">
          <a:spLocks noChangeArrowheads="1"/>
        </xdr:cNvSpPr>
      </xdr:nvSpPr>
      <xdr:spPr>
        <a:xfrm>
          <a:off x="9791700" y="27813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Femeni.</a:t>
          </a:r>
        </a:p>
      </xdr:txBody>
    </xdr:sp>
    <xdr:clientData/>
  </xdr:twoCellAnchor>
  <xdr:twoCellAnchor>
    <xdr:from>
      <xdr:col>19</xdr:col>
      <xdr:colOff>0</xdr:colOff>
      <xdr:row>15</xdr:row>
      <xdr:rowOff>38100</xdr:rowOff>
    </xdr:from>
    <xdr:to>
      <xdr:col>19</xdr:col>
      <xdr:colOff>0</xdr:colOff>
      <xdr:row>18</xdr:row>
      <xdr:rowOff>171450</xdr:rowOff>
    </xdr:to>
    <xdr:sp>
      <xdr:nvSpPr>
        <xdr:cNvPr id="6" name="Texto 8"/>
        <xdr:cNvSpPr txBox="1">
          <a:spLocks noChangeArrowheads="1"/>
        </xdr:cNvSpPr>
      </xdr:nvSpPr>
      <xdr:spPr>
        <a:xfrm>
          <a:off x="9791700" y="27813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Juvenil</a:t>
          </a:r>
        </a:p>
      </xdr:txBody>
    </xdr:sp>
    <xdr:clientData/>
  </xdr:twoCellAnchor>
  <xdr:twoCellAnchor>
    <xdr:from>
      <xdr:col>19</xdr:col>
      <xdr:colOff>0</xdr:colOff>
      <xdr:row>15</xdr:row>
      <xdr:rowOff>38100</xdr:rowOff>
    </xdr:from>
    <xdr:to>
      <xdr:col>19</xdr:col>
      <xdr:colOff>0</xdr:colOff>
      <xdr:row>18</xdr:row>
      <xdr:rowOff>171450</xdr:rowOff>
    </xdr:to>
    <xdr:sp>
      <xdr:nvSpPr>
        <xdr:cNvPr id="7" name="Texto 10"/>
        <xdr:cNvSpPr txBox="1">
          <a:spLocks noChangeArrowheads="1"/>
        </xdr:cNvSpPr>
      </xdr:nvSpPr>
      <xdr:spPr>
        <a:xfrm>
          <a:off x="9791700" y="27813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Std.Juv.</a:t>
          </a:r>
        </a:p>
      </xdr:txBody>
    </xdr:sp>
    <xdr:clientData/>
  </xdr:twoCellAnchor>
  <xdr:twoCellAnchor editAs="oneCell">
    <xdr:from>
      <xdr:col>2</xdr:col>
      <xdr:colOff>1343025</xdr:colOff>
      <xdr:row>2</xdr:row>
      <xdr:rowOff>123825</xdr:rowOff>
    </xdr:from>
    <xdr:to>
      <xdr:col>2</xdr:col>
      <xdr:colOff>1800225</xdr:colOff>
      <xdr:row>7</xdr:row>
      <xdr:rowOff>28575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447675"/>
          <a:ext cx="457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104775</xdr:rowOff>
    </xdr:from>
    <xdr:to>
      <xdr:col>2</xdr:col>
      <xdr:colOff>1343025</xdr:colOff>
      <xdr:row>7</xdr:row>
      <xdr:rowOff>104775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28625"/>
          <a:ext cx="1695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A36"/>
  <sheetViews>
    <sheetView showGridLines="0" tabSelected="1" zoomScale="75" zoomScaleNormal="75" workbookViewId="0" topLeftCell="A1">
      <selection activeCell="C22" sqref="C22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33.28125" style="1" customWidth="1"/>
    <col min="4" max="4" width="9.421875" style="1" customWidth="1"/>
    <col min="5" max="14" width="5.7109375" style="1" customWidth="1"/>
    <col min="15" max="15" width="3.8515625" style="0" customWidth="1"/>
    <col min="16" max="16" width="6.57421875" style="0" customWidth="1"/>
    <col min="17" max="17" width="5.8515625" style="0" customWidth="1"/>
    <col min="18" max="18" width="7.8515625" style="0" customWidth="1"/>
    <col min="19" max="19" width="15.421875" style="0" customWidth="1"/>
    <col min="22" max="28" width="5.57421875" style="0" hidden="1" customWidth="1"/>
  </cols>
  <sheetData>
    <row r="1" ht="12.75"/>
    <row r="2" ht="12.75"/>
    <row r="3" ht="12.75"/>
    <row r="4" ht="12.75"/>
    <row r="5" spans="5:18" s="70" customFormat="1" ht="23.25">
      <c r="E5" s="70" t="s">
        <v>44</v>
      </c>
      <c r="I5" s="71"/>
      <c r="K5" s="72"/>
      <c r="L5" s="73"/>
      <c r="O5" s="74"/>
      <c r="P5" s="75"/>
      <c r="Q5" s="75"/>
      <c r="R5" s="75"/>
    </row>
    <row r="6" spans="2:15" ht="15" customHeight="1">
      <c r="B6" s="45"/>
      <c r="C6" s="46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3:15" ht="12.75"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9"/>
    </row>
    <row r="8" spans="3:15" ht="12.75"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9"/>
    </row>
    <row r="9" ht="13.5" thickBot="1">
      <c r="F9" s="1" t="s">
        <v>30</v>
      </c>
    </row>
    <row r="10" spans="2:14" ht="15">
      <c r="B10" s="40" t="s">
        <v>0</v>
      </c>
      <c r="C10" s="42" t="s">
        <v>1</v>
      </c>
      <c r="D10" s="2"/>
      <c r="E10" s="61" t="s">
        <v>2</v>
      </c>
      <c r="F10" s="62"/>
      <c r="G10" s="63"/>
      <c r="H10" s="60"/>
      <c r="I10" s="60"/>
      <c r="J10" s="60"/>
      <c r="K10" s="60"/>
      <c r="L10" s="60"/>
      <c r="M10" s="60"/>
      <c r="N10" s="3"/>
    </row>
    <row r="11" spans="2:14" ht="18" customHeight="1" thickBot="1">
      <c r="B11" s="41">
        <v>2007</v>
      </c>
      <c r="C11" s="4" t="s">
        <v>21</v>
      </c>
      <c r="D11" s="59"/>
      <c r="E11" s="64" t="s">
        <v>34</v>
      </c>
      <c r="F11" s="65"/>
      <c r="G11" s="66"/>
      <c r="H11" s="60"/>
      <c r="I11" s="60"/>
      <c r="J11" s="60"/>
      <c r="K11" s="60"/>
      <c r="L11" s="60"/>
      <c r="M11" s="60"/>
      <c r="N11" s="5"/>
    </row>
    <row r="12" spans="3:15" s="6" customFormat="1" ht="12.75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9"/>
    </row>
    <row r="13" spans="3:14" ht="16.5" customHeight="1">
      <c r="C13" s="22" t="s">
        <v>45</v>
      </c>
      <c r="D13" s="10"/>
      <c r="E13" s="11" t="s">
        <v>23</v>
      </c>
      <c r="F13" s="11"/>
      <c r="G13" s="11"/>
      <c r="H13" s="11"/>
      <c r="I13" s="11"/>
      <c r="J13" s="11"/>
      <c r="K13" s="11"/>
      <c r="L13" s="11"/>
      <c r="M13" s="11"/>
      <c r="N13" s="67"/>
    </row>
    <row r="14" spans="1:19" ht="12.75">
      <c r="A14" s="6"/>
      <c r="B14" s="12" t="s">
        <v>3</v>
      </c>
      <c r="C14" s="13" t="s">
        <v>35</v>
      </c>
      <c r="E14" s="14" t="s">
        <v>5</v>
      </c>
      <c r="F14" s="14" t="s">
        <v>6</v>
      </c>
      <c r="G14" s="14" t="s">
        <v>7</v>
      </c>
      <c r="H14" s="14" t="s">
        <v>8</v>
      </c>
      <c r="I14" s="14" t="s">
        <v>9</v>
      </c>
      <c r="J14" s="14" t="s">
        <v>10</v>
      </c>
      <c r="K14" s="14" t="s">
        <v>31</v>
      </c>
      <c r="L14" s="14" t="s">
        <v>32</v>
      </c>
      <c r="M14" s="14"/>
      <c r="N14" s="14"/>
      <c r="O14" s="10"/>
      <c r="P14" s="15" t="s">
        <v>11</v>
      </c>
      <c r="Q14" s="12" t="s">
        <v>12</v>
      </c>
      <c r="R14" s="15" t="s">
        <v>11</v>
      </c>
      <c r="S14" s="15"/>
    </row>
    <row r="15" spans="1:19" ht="12.75">
      <c r="A15" s="6"/>
      <c r="B15" s="6"/>
      <c r="C15" s="13" t="s">
        <v>46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8" t="s">
        <v>14</v>
      </c>
      <c r="Q15" s="19"/>
      <c r="R15" s="18" t="s">
        <v>15</v>
      </c>
      <c r="S15" s="18"/>
    </row>
    <row r="16" spans="1:20" ht="12.75">
      <c r="A16" s="6"/>
      <c r="B16" s="6"/>
      <c r="C16" s="13" t="s">
        <v>33</v>
      </c>
      <c r="D16" s="14" t="s">
        <v>4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0"/>
      <c r="Q16" s="10"/>
      <c r="R16" s="10"/>
      <c r="S16" s="6"/>
      <c r="T16" s="47"/>
    </row>
    <row r="17" spans="1:27" ht="14.25" customHeight="1">
      <c r="A17" s="6"/>
      <c r="B17" s="6"/>
      <c r="C17" s="22" t="s">
        <v>47</v>
      </c>
      <c r="D17" s="14" t="s">
        <v>13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 s="9"/>
      <c r="Q17" s="9"/>
      <c r="R17" s="9"/>
      <c r="S17" s="6"/>
      <c r="T17" s="47"/>
      <c r="V17" s="23" t="s">
        <v>25</v>
      </c>
      <c r="W17" s="24"/>
      <c r="X17" s="24"/>
      <c r="Y17" s="24"/>
      <c r="Z17" s="24"/>
      <c r="AA17" s="25"/>
    </row>
    <row r="18" spans="1:20" ht="6" customHeight="1" thickBot="1">
      <c r="A18" s="6"/>
      <c r="B18" s="6"/>
      <c r="C18" s="6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  <c r="P18" s="9"/>
      <c r="Q18" s="9"/>
      <c r="R18" s="9"/>
      <c r="S18" s="6"/>
      <c r="T18" s="47"/>
    </row>
    <row r="19" spans="1:27" ht="13.5" thickBot="1">
      <c r="A19" s="26"/>
      <c r="B19" s="26"/>
      <c r="C19" s="27"/>
      <c r="D19" s="28"/>
      <c r="E19" s="29"/>
      <c r="F19" s="29"/>
      <c r="G19" s="29" t="s">
        <v>22</v>
      </c>
      <c r="H19" s="29"/>
      <c r="I19" s="29"/>
      <c r="J19" s="29"/>
      <c r="K19" s="29"/>
      <c r="L19" s="29"/>
      <c r="M19" s="29"/>
      <c r="N19" s="29"/>
      <c r="O19" s="30"/>
      <c r="P19" s="30"/>
      <c r="Q19" s="30"/>
      <c r="R19" s="31"/>
      <c r="S19" s="26"/>
      <c r="T19" s="47"/>
      <c r="V19" s="32" t="s">
        <v>16</v>
      </c>
      <c r="W19" s="32" t="s">
        <v>18</v>
      </c>
      <c r="X19" s="32" t="s">
        <v>17</v>
      </c>
      <c r="Y19" s="32" t="s">
        <v>24</v>
      </c>
      <c r="Z19" s="32" t="s">
        <v>19</v>
      </c>
      <c r="AA19" s="32" t="s">
        <v>20</v>
      </c>
    </row>
    <row r="20" spans="1:27" s="6" customFormat="1" ht="6" customHeight="1">
      <c r="A20" s="26"/>
      <c r="B20" s="26"/>
      <c r="C20" s="26"/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5"/>
      <c r="Q20" s="35"/>
      <c r="R20" s="35"/>
      <c r="S20" s="26"/>
      <c r="V20"/>
      <c r="W20"/>
      <c r="X20"/>
      <c r="Y20"/>
      <c r="Z20"/>
      <c r="AA20"/>
    </row>
    <row r="21" spans="1:27" ht="15.75">
      <c r="A21" s="26"/>
      <c r="B21" s="48" t="s">
        <v>26</v>
      </c>
      <c r="C21" s="54" t="s">
        <v>40</v>
      </c>
      <c r="D21" s="50"/>
      <c r="E21" s="51">
        <v>4</v>
      </c>
      <c r="F21" s="56">
        <v>1</v>
      </c>
      <c r="G21" s="51">
        <v>1</v>
      </c>
      <c r="H21" s="51">
        <v>1</v>
      </c>
      <c r="I21" s="51">
        <v>1</v>
      </c>
      <c r="J21" s="51">
        <v>2</v>
      </c>
      <c r="K21" s="51"/>
      <c r="L21" s="51"/>
      <c r="M21" s="51"/>
      <c r="N21" s="51"/>
      <c r="O21" s="52"/>
      <c r="P21" s="53">
        <f aca="true" t="shared" si="0" ref="P21:P30">SUM(E21:J21)</f>
        <v>10</v>
      </c>
      <c r="Q21" s="53">
        <v>4</v>
      </c>
      <c r="R21" s="53">
        <f aca="true" t="shared" si="1" ref="R21:R27">+P21-Q21</f>
        <v>6</v>
      </c>
      <c r="S21" s="26"/>
      <c r="V21" s="36">
        <f>(COUNTIF($E27:$N27,"DNS")+(COUNTIF($E27:$N27,"DNS"))*$D$11)</f>
        <v>0</v>
      </c>
      <c r="W21" s="36">
        <f>(COUNTIF($E27:$N27,"DNF")+(COUNTIF($E27:$N27,"DNF"))*$D$11)</f>
        <v>0</v>
      </c>
      <c r="X21" s="36">
        <f>(COUNTIF($E27:$N27,"DSQ")+(COUNTIF($E27:$N27,"DSQ"))*$D$11)</f>
        <v>0</v>
      </c>
      <c r="Y21" s="36">
        <f>(COUNTIF($E27:$N27,"OCS")+(COUNTIF($E27:$N27,"OCS"))*$D$11)</f>
        <v>0</v>
      </c>
      <c r="Z21" s="36">
        <f>(COUNTIF($E27:$N27,"DNC")+(COUNTIF($E27:$N27,"DNC"))*$D$11)</f>
        <v>0</v>
      </c>
      <c r="AA21" s="39">
        <f>IF(MAX(V21:Z21)&gt;0,($D$11)+1,0)</f>
        <v>0</v>
      </c>
    </row>
    <row r="22" spans="1:19" ht="15.75">
      <c r="A22" s="26"/>
      <c r="B22" s="48" t="s">
        <v>27</v>
      </c>
      <c r="C22" s="54" t="s">
        <v>59</v>
      </c>
      <c r="D22" s="55"/>
      <c r="E22" s="56">
        <v>1</v>
      </c>
      <c r="F22" s="51">
        <v>2</v>
      </c>
      <c r="G22" s="56">
        <v>2</v>
      </c>
      <c r="H22" s="51">
        <v>4</v>
      </c>
      <c r="I22" s="51">
        <v>2</v>
      </c>
      <c r="J22" s="57">
        <v>1</v>
      </c>
      <c r="K22" s="57"/>
      <c r="L22" s="57"/>
      <c r="M22" s="57"/>
      <c r="N22" s="57"/>
      <c r="O22" s="58"/>
      <c r="P22" s="53">
        <f t="shared" si="0"/>
        <v>12</v>
      </c>
      <c r="Q22" s="53">
        <v>4</v>
      </c>
      <c r="R22" s="53">
        <f t="shared" si="1"/>
        <v>8</v>
      </c>
      <c r="S22" s="26"/>
    </row>
    <row r="23" spans="1:19" ht="15.75">
      <c r="A23" s="26"/>
      <c r="B23" s="48" t="s">
        <v>28</v>
      </c>
      <c r="C23" s="54" t="s">
        <v>42</v>
      </c>
      <c r="D23" s="55"/>
      <c r="E23" s="56">
        <v>2</v>
      </c>
      <c r="F23" s="51">
        <v>6</v>
      </c>
      <c r="G23" s="56">
        <v>5</v>
      </c>
      <c r="H23" s="51">
        <v>2</v>
      </c>
      <c r="I23" s="51">
        <v>6</v>
      </c>
      <c r="J23" s="57">
        <v>4</v>
      </c>
      <c r="K23" s="57"/>
      <c r="L23" s="57"/>
      <c r="M23" s="57"/>
      <c r="N23" s="57"/>
      <c r="O23" s="58"/>
      <c r="P23" s="53">
        <f t="shared" si="0"/>
        <v>25</v>
      </c>
      <c r="Q23" s="53">
        <v>6</v>
      </c>
      <c r="R23" s="53">
        <f t="shared" si="1"/>
        <v>19</v>
      </c>
      <c r="S23" s="26"/>
    </row>
    <row r="24" spans="1:19" ht="15.75">
      <c r="A24" s="26"/>
      <c r="B24" s="48" t="s">
        <v>29</v>
      </c>
      <c r="C24" s="54" t="s">
        <v>48</v>
      </c>
      <c r="D24" s="55"/>
      <c r="E24" s="56">
        <v>5</v>
      </c>
      <c r="F24" s="51">
        <v>5</v>
      </c>
      <c r="G24" s="56">
        <v>4</v>
      </c>
      <c r="H24" s="51">
        <v>7</v>
      </c>
      <c r="I24" s="51">
        <v>3</v>
      </c>
      <c r="J24" s="57">
        <v>3</v>
      </c>
      <c r="K24" s="57"/>
      <c r="L24" s="57"/>
      <c r="M24" s="57"/>
      <c r="N24" s="57"/>
      <c r="O24" s="58"/>
      <c r="P24" s="53">
        <f t="shared" si="0"/>
        <v>27</v>
      </c>
      <c r="Q24" s="53">
        <v>7</v>
      </c>
      <c r="R24" s="53">
        <f t="shared" si="1"/>
        <v>20</v>
      </c>
      <c r="S24" s="26"/>
    </row>
    <row r="25" spans="1:19" ht="15.75">
      <c r="A25" s="26"/>
      <c r="B25" s="48" t="s">
        <v>36</v>
      </c>
      <c r="C25" s="54" t="s">
        <v>49</v>
      </c>
      <c r="D25" s="55"/>
      <c r="E25" s="56">
        <v>3</v>
      </c>
      <c r="F25" s="51">
        <v>3</v>
      </c>
      <c r="G25" s="56">
        <v>3</v>
      </c>
      <c r="H25" s="51">
        <v>8</v>
      </c>
      <c r="I25" s="51">
        <v>5</v>
      </c>
      <c r="J25" s="57">
        <v>7</v>
      </c>
      <c r="K25" s="57"/>
      <c r="L25" s="57"/>
      <c r="M25" s="57"/>
      <c r="N25" s="57"/>
      <c r="O25" s="58"/>
      <c r="P25" s="53">
        <f t="shared" si="0"/>
        <v>29</v>
      </c>
      <c r="Q25" s="53">
        <v>8</v>
      </c>
      <c r="R25" s="53">
        <f t="shared" si="1"/>
        <v>21</v>
      </c>
      <c r="S25" s="26"/>
    </row>
    <row r="26" spans="1:19" ht="15.75">
      <c r="A26" s="26"/>
      <c r="B26" s="48" t="s">
        <v>37</v>
      </c>
      <c r="C26" s="54" t="s">
        <v>41</v>
      </c>
      <c r="D26" s="55"/>
      <c r="E26" s="56">
        <v>7</v>
      </c>
      <c r="F26" s="51">
        <v>4</v>
      </c>
      <c r="G26" s="56">
        <v>6</v>
      </c>
      <c r="H26" s="51">
        <v>5</v>
      </c>
      <c r="I26" s="51">
        <v>4</v>
      </c>
      <c r="J26" s="57">
        <v>5</v>
      </c>
      <c r="K26" s="57"/>
      <c r="L26" s="57"/>
      <c r="M26" s="57"/>
      <c r="N26" s="57"/>
      <c r="O26" s="58"/>
      <c r="P26" s="53">
        <f t="shared" si="0"/>
        <v>31</v>
      </c>
      <c r="Q26" s="53">
        <v>7</v>
      </c>
      <c r="R26" s="53">
        <f t="shared" si="1"/>
        <v>24</v>
      </c>
      <c r="S26" s="26"/>
    </row>
    <row r="27" spans="1:27" ht="15.75">
      <c r="A27" s="26"/>
      <c r="B27" s="48" t="s">
        <v>38</v>
      </c>
      <c r="C27" s="53" t="s">
        <v>43</v>
      </c>
      <c r="D27" s="50"/>
      <c r="E27" s="51">
        <v>6</v>
      </c>
      <c r="F27" s="51">
        <v>7</v>
      </c>
      <c r="G27" s="51">
        <v>7</v>
      </c>
      <c r="H27" s="57">
        <v>10</v>
      </c>
      <c r="I27" s="56">
        <v>7</v>
      </c>
      <c r="J27" s="56">
        <v>6</v>
      </c>
      <c r="K27" s="56"/>
      <c r="L27" s="56"/>
      <c r="M27" s="56"/>
      <c r="N27" s="56"/>
      <c r="O27" s="52"/>
      <c r="P27" s="53">
        <f t="shared" si="0"/>
        <v>43</v>
      </c>
      <c r="Q27" s="53">
        <v>10</v>
      </c>
      <c r="R27" s="53">
        <f t="shared" si="1"/>
        <v>33</v>
      </c>
      <c r="S27" s="26"/>
      <c r="V27" s="36">
        <f>(COUNTIF($E21:$N21,"DNS")+(COUNTIF($E21:$N21,"DNS"))*$D$11)</f>
        <v>0</v>
      </c>
      <c r="W27" s="36">
        <f>(COUNTIF($E21:$N21,"DNF")+(COUNTIF($E21:$N21,"DNF"))*$D$11)</f>
        <v>0</v>
      </c>
      <c r="X27" s="36">
        <f>(COUNTIF($E21:$N21,"DSQ")+(COUNTIF($E21:$N21,"DSQ"))*$D$11)</f>
        <v>0</v>
      </c>
      <c r="Y27" s="36">
        <f>(COUNTIF($E21:$N21,"OCS")+(COUNTIF($E21:$N21,"OCS"))*$D$11)</f>
        <v>0</v>
      </c>
      <c r="Z27" s="36">
        <f>(COUNTIF($E21:$N21,"DNC")+(COUNTIF($E21:$N21,"DNC"))*$D$11)</f>
        <v>0</v>
      </c>
      <c r="AA27" s="39">
        <f>IF(MAX(V27:Z27)&gt;0,($D$11)+1,0)</f>
        <v>0</v>
      </c>
    </row>
    <row r="28" spans="1:27" ht="15.75">
      <c r="A28" s="26"/>
      <c r="B28" s="48" t="s">
        <v>39</v>
      </c>
      <c r="C28" s="49" t="s">
        <v>50</v>
      </c>
      <c r="D28" s="50"/>
      <c r="E28" s="57">
        <v>8</v>
      </c>
      <c r="F28" s="51">
        <v>8</v>
      </c>
      <c r="G28" s="68">
        <v>8</v>
      </c>
      <c r="H28" s="68">
        <v>6</v>
      </c>
      <c r="I28" s="51">
        <v>8</v>
      </c>
      <c r="J28" s="51">
        <v>8</v>
      </c>
      <c r="K28" s="51"/>
      <c r="L28" s="51"/>
      <c r="M28" s="51"/>
      <c r="N28" s="53"/>
      <c r="O28" s="52"/>
      <c r="P28" s="53">
        <f t="shared" si="0"/>
        <v>46</v>
      </c>
      <c r="Q28" s="53">
        <v>8</v>
      </c>
      <c r="R28" s="53">
        <f>+P28-Q28</f>
        <v>38</v>
      </c>
      <c r="S28" s="26"/>
      <c r="V28" s="36"/>
      <c r="W28" s="36"/>
      <c r="X28" s="36"/>
      <c r="Y28" s="36"/>
      <c r="Z28" s="36"/>
      <c r="AA28" s="39"/>
    </row>
    <row r="29" spans="1:27" ht="15.75">
      <c r="A29" s="26"/>
      <c r="B29" s="48" t="s">
        <v>51</v>
      </c>
      <c r="C29" s="53" t="s">
        <v>53</v>
      </c>
      <c r="D29" s="50"/>
      <c r="E29" s="51">
        <v>9</v>
      </c>
      <c r="F29" s="51">
        <v>9</v>
      </c>
      <c r="G29" s="51">
        <v>9</v>
      </c>
      <c r="H29" s="57">
        <v>3</v>
      </c>
      <c r="I29" s="56">
        <v>9</v>
      </c>
      <c r="J29" s="56">
        <v>9</v>
      </c>
      <c r="K29" s="56"/>
      <c r="L29" s="56"/>
      <c r="M29" s="56"/>
      <c r="N29" s="56"/>
      <c r="O29" s="52"/>
      <c r="P29" s="53">
        <f t="shared" si="0"/>
        <v>48</v>
      </c>
      <c r="Q29" s="53">
        <v>9</v>
      </c>
      <c r="R29" s="53">
        <f>+P29-Q29</f>
        <v>39</v>
      </c>
      <c r="S29" s="26"/>
      <c r="V29" s="36"/>
      <c r="W29" s="36"/>
      <c r="X29" s="36"/>
      <c r="Y29" s="36"/>
      <c r="Z29" s="36"/>
      <c r="AA29" s="39"/>
    </row>
    <row r="30" spans="1:27" ht="15.75">
      <c r="A30" s="26"/>
      <c r="B30" s="48" t="s">
        <v>52</v>
      </c>
      <c r="C30" s="49" t="s">
        <v>54</v>
      </c>
      <c r="D30" s="50"/>
      <c r="E30" s="57">
        <v>10</v>
      </c>
      <c r="F30" s="51">
        <v>10</v>
      </c>
      <c r="G30" s="68">
        <v>10</v>
      </c>
      <c r="H30" s="68">
        <v>9</v>
      </c>
      <c r="I30" s="51">
        <v>10</v>
      </c>
      <c r="J30" s="51">
        <v>10</v>
      </c>
      <c r="K30" s="51"/>
      <c r="L30" s="51"/>
      <c r="M30" s="51"/>
      <c r="N30" s="53"/>
      <c r="O30" s="52"/>
      <c r="P30" s="53">
        <f t="shared" si="0"/>
        <v>59</v>
      </c>
      <c r="Q30" s="53">
        <v>10</v>
      </c>
      <c r="R30" s="53">
        <f>+P30-Q30</f>
        <v>49</v>
      </c>
      <c r="S30" s="26"/>
      <c r="V30" s="36">
        <f>(COUNTIF($E30:$N30,"DNS")+(COUNTIF($E30:$N30,"DNS"))*$D$11)</f>
        <v>0</v>
      </c>
      <c r="W30" s="36">
        <f>(COUNTIF($E30:$N30,"DNF")+(COUNTIF($E30:$N30,"DNF"))*$D$11)</f>
        <v>0</v>
      </c>
      <c r="X30" s="36">
        <f>(COUNTIF($E30:$N30,"DSQ")+(COUNTIF($E30:$N30,"DSQ"))*$D$11)</f>
        <v>0</v>
      </c>
      <c r="Y30" s="36">
        <f>(COUNTIF($E30:$N30,"OCS")+(COUNTIF($E30:$N30,"OCS"))*$D$11)</f>
        <v>0</v>
      </c>
      <c r="Z30" s="36">
        <f>(COUNTIF($E30:$N30,"DNC")+(COUNTIF($E30:$N30,"DNC"))*$D$11)</f>
        <v>0</v>
      </c>
      <c r="AA30" s="39">
        <f>IF(MAX(V30:Z30)&gt;0,($D$11)+1,0)</f>
        <v>0</v>
      </c>
    </row>
    <row r="31" ht="15">
      <c r="D31" s="69"/>
    </row>
    <row r="32" spans="2:12" ht="15.75">
      <c r="B32" s="76" t="s">
        <v>55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ht="12.75">
      <c r="B33" t="s">
        <v>57</v>
      </c>
    </row>
    <row r="34" ht="12.75">
      <c r="B34" t="s">
        <v>58</v>
      </c>
    </row>
    <row r="35" ht="12.75">
      <c r="B35" t="s">
        <v>56</v>
      </c>
    </row>
    <row r="36" ht="12.75">
      <c r="B36" t="s">
        <v>56</v>
      </c>
    </row>
  </sheetData>
  <printOptions horizontalCentered="1"/>
  <pageMargins left="0.07874015748031496" right="0.1968503937007874" top="0.5905511811023623" bottom="0.1968503937007874" header="0.2755905511811024" footer="0.31496062992125984"/>
  <pageSetup fitToHeight="1" fitToWidth="1" horizontalDpi="300" verticalDpi="300" orientation="landscape" scale="98" r:id="rId4"/>
  <headerFooter alignWithMargins="0">
    <oddFooter>&amp;LAB&amp;D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Liza</dc:creator>
  <cp:keywords/>
  <dc:description/>
  <cp:lastModifiedBy>USER</cp:lastModifiedBy>
  <cp:lastPrinted>2007-04-17T17:12:26Z</cp:lastPrinted>
  <dcterms:created xsi:type="dcterms:W3CDTF">1998-08-27T14:34:02Z</dcterms:created>
  <dcterms:modified xsi:type="dcterms:W3CDTF">2007-09-10T17:21:33Z</dcterms:modified>
  <cp:category/>
  <cp:version/>
  <cp:contentType/>
  <cp:contentStatus/>
</cp:coreProperties>
</file>